
<file path=[Content_Types].xml><?xml version="1.0" encoding="utf-8"?>
<Types xmlns="http://schemas.openxmlformats.org/package/2006/content-types">
  <Default Extension="xml" ContentType="application/xml"/>
  <Override PartName="/xl/workbook.xml" ContentType="application/vnd.openxmlformats-officedocument.spreadsheetml.sheet.main+xml"/>
  <Override PartName="/xl/styles.xml" ContentType="application/vnd.openxmlformats-officedocument.spreadsheetml.styles+xml"/>
  <Default Extension="rels" ContentType="application/vnd.openxmlformats-package.relationships+xml"/>
  <Override PartName="/xl/sharedStrings.xml" ContentType="application/vnd.openxmlformats-officedocument.spreadsheetml.sharedStrings+xml"/>
  <Override PartName="/xl/theme/theme1.xml" ContentType="application/vnd.openxmlformats-officedocument.theme+xml"/>
  <Override PartName="/xl/worksheets/sheet1.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6" rupBuild="4505"/>
  <workbookPr autoCompressPictures="0"/>
  <bookViews>
    <workbookView xWindow="0" yWindow="0" windowWidth="10780" windowHeight="21200"/>
  </bookViews>
  <sheets>
    <sheet name="Problem" sheetId="19" r:id="rId1"/>
  </sheets>
  <definedNames>
    <definedName name="accum1">Problem!$J$9:$J$23</definedName>
    <definedName name="accum2">Problem!$K$9:$K$21</definedName>
    <definedName name="accum3">Problem!$L$9:$L$20</definedName>
    <definedName name="accum4">Problem!$M$9:$M$18</definedName>
    <definedName name="accum5">Problem!$N$9:$N$17</definedName>
    <definedName name="accum6">Problem!$N$10:$N$17</definedName>
    <definedName name="cost">Problem!$I$2:$I$5</definedName>
    <definedName name="expense">Problem!$I$9:$I$23</definedName>
    <definedName name="years">Problem!$J$3:$J$7</definedName>
  </definedNames>
  <calcPr calcId="130407"/>
  <extLst>
    <ext xmlns:mx="http://schemas.microsoft.com/office/mac/excel/2008/main" uri="http://schemas.microsoft.com/office/mac/excel/2008/main">
      <mx:ArchID Flags="2"/>
    </ext>
  </extLst>
</workbook>
</file>

<file path=xl/calcChain.xml><?xml version="1.0" encoding="utf-8"?>
<calcChain xmlns="http://schemas.openxmlformats.org/spreadsheetml/2006/main">
  <c r="A51" i="19"/>
  <c r="A50"/>
  <c r="E51"/>
  <c r="D50"/>
  <c r="E47"/>
  <c r="E49"/>
  <c r="E46"/>
  <c r="A47"/>
  <c r="A43"/>
  <c r="A42"/>
  <c r="A39"/>
  <c r="E42"/>
  <c r="E43"/>
  <c r="D42"/>
  <c r="E41"/>
  <c r="E39"/>
  <c r="K35"/>
  <c r="E38"/>
  <c r="A49"/>
  <c r="A46"/>
  <c r="A41"/>
  <c r="A38"/>
  <c r="E35"/>
  <c r="D34"/>
  <c r="A35"/>
  <c r="A34"/>
  <c r="E33"/>
  <c r="A33"/>
  <c r="A31"/>
  <c r="E31"/>
  <c r="E30"/>
  <c r="A30"/>
  <c r="A22"/>
  <c r="A25"/>
  <c r="A27"/>
  <c r="A26"/>
  <c r="E25"/>
  <c r="D26"/>
  <c r="E26"/>
  <c r="E27"/>
  <c r="E23"/>
  <c r="A23"/>
  <c r="A45"/>
  <c r="A37"/>
  <c r="A21"/>
  <c r="A29"/>
  <c r="N10"/>
  <c r="N11"/>
  <c r="N12"/>
  <c r="N13"/>
  <c r="N14"/>
  <c r="N15"/>
  <c r="N16"/>
  <c r="N17"/>
  <c r="N9"/>
  <c r="M10"/>
  <c r="M11"/>
  <c r="M12"/>
  <c r="M13"/>
  <c r="M14"/>
  <c r="M15"/>
  <c r="M16"/>
  <c r="M17"/>
  <c r="M18"/>
  <c r="M9"/>
  <c r="L10"/>
  <c r="L11"/>
  <c r="L12"/>
  <c r="L13"/>
  <c r="L14"/>
  <c r="L15"/>
  <c r="L16"/>
  <c r="L17"/>
  <c r="L18"/>
  <c r="L19"/>
  <c r="L20"/>
  <c r="L9"/>
  <c r="K10"/>
  <c r="K11"/>
  <c r="K12"/>
  <c r="K13"/>
  <c r="K14"/>
  <c r="K15"/>
  <c r="K16"/>
  <c r="K17"/>
  <c r="K18"/>
  <c r="K19"/>
  <c r="K20"/>
  <c r="K21"/>
  <c r="K9"/>
  <c r="D51"/>
  <c r="D43"/>
  <c r="D35"/>
  <c r="D27"/>
  <c r="J10"/>
  <c r="J11"/>
  <c r="J12"/>
  <c r="J13"/>
  <c r="J14"/>
  <c r="J15"/>
  <c r="J16"/>
  <c r="J17"/>
  <c r="J18"/>
  <c r="J19"/>
  <c r="J20"/>
  <c r="J21"/>
  <c r="J22"/>
  <c r="J23"/>
  <c r="J9"/>
  <c r="C9"/>
  <c r="D10"/>
  <c r="B10"/>
  <c r="B9"/>
  <c r="D19"/>
</calcChain>
</file>

<file path=xl/sharedStrings.xml><?xml version="1.0" encoding="utf-8"?>
<sst xmlns="http://schemas.openxmlformats.org/spreadsheetml/2006/main" count="33" uniqueCount="16">
  <si>
    <t xml:space="preserve"> </t>
  </si>
  <si>
    <t>Balance Sheet Presentation as of December 31, 20X1</t>
  </si>
  <si>
    <t>Income Statement Presentation For the Year Ending December 31, 20X1</t>
  </si>
  <si>
    <t>Select an amount for the equipment cost</t>
  </si>
  <si>
    <t>Select a useful life for the equipment</t>
  </si>
  <si>
    <t>Equipment</t>
  </si>
  <si>
    <t>Less:  Accumulated depreciation</t>
  </si>
  <si>
    <t>Depreciation expense</t>
  </si>
  <si>
    <t>Date</t>
  </si>
  <si>
    <t>Accounts</t>
  </si>
  <si>
    <t>Debit</t>
  </si>
  <si>
    <t>Credit</t>
  </si>
  <si>
    <t>To record annual depreciation expense</t>
  </si>
  <si>
    <t>12/31/20XX</t>
  </si>
  <si>
    <t>GENERAL JOURNAL (for each year)</t>
  </si>
  <si>
    <t>Ace Company purchased a new item of equipment on January 1, 20X1.  Select a purchase price and useful life from the indicated drop-down pick lists.  The annual journal entry to record depreciation expense will automatically complete. 
Use the pick lists (by clicking in the boxed areas) to select the correct amounts to include in the applicable financial statements that follow.  Correct selections turn applicable boxes green.  Please note that you can scroll down in the longer pick lists, and changing the "cost" and/or "life" will not automatically reset your prior selctions.</t>
  </si>
</sst>
</file>

<file path=xl/styles.xml><?xml version="1.0" encoding="utf-8"?>
<styleSheet xmlns="http://schemas.openxmlformats.org/spreadsheetml/2006/main">
  <numFmts count="9">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 #,##0.00_);_(* \(#,##0.00\);_(* &quot;-&quot;??_);_(@_)"/>
    <numFmt numFmtId="167" formatCode="[$-409]dd\-mmm\-yy;@"/>
    <numFmt numFmtId="168" formatCode="m/d;@"/>
  </numFmts>
  <fonts count="15">
    <font>
      <sz val="10"/>
      <name val="Arial"/>
    </font>
    <font>
      <sz val="10"/>
      <name val="Arial"/>
    </font>
    <font>
      <sz val="8"/>
      <name val="Arial"/>
      <family val="2"/>
    </font>
    <font>
      <sz val="12"/>
      <color indexed="12"/>
      <name val="Arial"/>
      <family val="2"/>
    </font>
    <font>
      <sz val="10"/>
      <name val="Myriad Web Pro"/>
    </font>
    <font>
      <i/>
      <sz val="10"/>
      <name val="Myriad Web Pro"/>
    </font>
    <font>
      <sz val="10"/>
      <name val="Myriad Web Pro"/>
    </font>
    <font>
      <b/>
      <sz val="10"/>
      <color indexed="9"/>
      <name val="Myriad Web Pro"/>
    </font>
    <font>
      <sz val="10"/>
      <color indexed="16"/>
      <name val="Myriad Web Pro"/>
    </font>
    <font>
      <sz val="10"/>
      <name val="Myriad Pro"/>
      <family val="2"/>
    </font>
    <font>
      <sz val="12"/>
      <name val="Myriad Pro"/>
      <family val="2"/>
    </font>
    <font>
      <b/>
      <sz val="10"/>
      <name val="Myriad Web Pro"/>
    </font>
    <font>
      <b/>
      <u val="singleAccounting"/>
      <sz val="10"/>
      <name val="Myriad Web Pro"/>
    </font>
    <font>
      <b/>
      <sz val="12"/>
      <name val="Myriad Web Pro"/>
    </font>
    <font>
      <b/>
      <i/>
      <sz val="10"/>
      <name val="Myriad Web Pro"/>
    </font>
  </fonts>
  <fills count="20">
    <fill>
      <patternFill patternType="none"/>
    </fill>
    <fill>
      <patternFill patternType="gray125"/>
    </fill>
    <fill>
      <patternFill patternType="solid">
        <fgColor indexed="46"/>
        <bgColor indexed="64"/>
      </patternFill>
    </fill>
    <fill>
      <patternFill patternType="solid">
        <fgColor indexed="21"/>
        <bgColor indexed="64"/>
      </patternFill>
    </fill>
    <fill>
      <patternFill patternType="solid">
        <fgColor indexed="14"/>
        <bgColor indexed="64"/>
      </patternFill>
    </fill>
    <fill>
      <patternFill patternType="solid">
        <fgColor indexed="45"/>
        <bgColor indexed="64"/>
      </patternFill>
    </fill>
    <fill>
      <patternFill patternType="solid">
        <fgColor indexed="51"/>
        <bgColor indexed="64"/>
      </patternFill>
    </fill>
    <fill>
      <patternFill patternType="solid">
        <fgColor indexed="52"/>
        <bgColor indexed="64"/>
      </patternFill>
    </fill>
    <fill>
      <patternFill patternType="solid">
        <fgColor indexed="47"/>
        <bgColor indexed="64"/>
      </patternFill>
    </fill>
    <fill>
      <patternFill patternType="solid">
        <fgColor indexed="40"/>
        <bgColor indexed="64"/>
      </patternFill>
    </fill>
    <fill>
      <patternFill patternType="solid">
        <fgColor indexed="44"/>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2" tint="-9.9978637043366805E-2"/>
        <bgColor indexed="64"/>
      </patternFill>
    </fill>
    <fill>
      <patternFill patternType="solid">
        <fgColor theme="5" tint="0.79998168889431442"/>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indexed="31"/>
        <bgColor indexed="64"/>
      </patternFill>
    </fill>
    <fill>
      <patternFill patternType="solid">
        <fgColor indexed="26"/>
        <bgColor indexed="64"/>
      </patternFill>
    </fill>
    <fill>
      <patternFill patternType="solid">
        <fgColor indexed="11"/>
        <bgColor indexed="64"/>
      </patternFill>
    </fill>
  </fills>
  <borders count="21">
    <border>
      <left/>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10"/>
      </left>
      <right style="thin">
        <color indexed="10"/>
      </right>
      <top style="thin">
        <color indexed="10"/>
      </top>
      <bottom style="thin">
        <color indexed="10"/>
      </bottom>
      <diagonal/>
    </border>
    <border>
      <left style="hair">
        <color indexed="64"/>
      </left>
      <right style="hair">
        <color indexed="64"/>
      </right>
      <top style="hair">
        <color indexed="64"/>
      </top>
      <bottom style="hair">
        <color indexed="64"/>
      </bottom>
      <diagonal/>
    </border>
    <border>
      <left style="thin">
        <color indexed="53"/>
      </left>
      <right style="thin">
        <color indexed="53"/>
      </right>
      <top style="thin">
        <color indexed="53"/>
      </top>
      <bottom style="thin">
        <color indexed="53"/>
      </bottom>
      <diagonal/>
    </border>
    <border>
      <left/>
      <right style="hair">
        <color indexed="53"/>
      </right>
      <top style="hair">
        <color indexed="53"/>
      </top>
      <bottom style="hair">
        <color indexed="53"/>
      </bottom>
      <diagonal/>
    </border>
    <border>
      <left/>
      <right style="thin">
        <color indexed="53"/>
      </right>
      <top/>
      <bottom style="thin">
        <color indexed="53"/>
      </bottom>
      <diagonal/>
    </border>
    <border>
      <left/>
      <right style="hair">
        <color indexed="53"/>
      </right>
      <top/>
      <bottom style="hair">
        <color indexed="53"/>
      </bottom>
      <diagonal/>
    </border>
    <border>
      <left/>
      <right/>
      <top/>
      <bottom style="slantDashDot">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slantDashDot">
        <color indexed="64"/>
      </top>
      <bottom/>
      <diagonal/>
    </border>
    <border>
      <left/>
      <right/>
      <top style="thin">
        <color indexed="64"/>
      </top>
      <bottom/>
      <diagonal/>
    </border>
    <border>
      <left style="thin">
        <color indexed="64"/>
      </left>
      <right style="thin">
        <color indexed="64"/>
      </right>
      <top style="slantDashDot">
        <color indexed="64"/>
      </top>
      <bottom/>
      <diagonal/>
    </border>
    <border>
      <left style="thin">
        <color indexed="64"/>
      </left>
      <right/>
      <top style="thin">
        <color indexed="64"/>
      </top>
      <bottom style="thin">
        <color indexed="64"/>
      </bottom>
      <diagonal/>
    </border>
    <border>
      <left/>
      <right style="thin">
        <color indexed="64"/>
      </right>
      <top style="slantDashDot">
        <color indexed="64"/>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style="slantDashDot">
        <color indexed="64"/>
      </top>
      <bottom/>
      <diagonal/>
    </border>
    <border>
      <left style="thin">
        <color indexed="64"/>
      </left>
      <right/>
      <top/>
      <bottom/>
      <diagonal/>
    </border>
  </borders>
  <cellStyleXfs count="23">
    <xf numFmtId="0" fontId="0" fillId="0" borderId="0"/>
    <xf numFmtId="0" fontId="6" fillId="2" borderId="0" applyNumberFormat="0" applyBorder="0" applyAlignment="0"/>
    <xf numFmtId="0" fontId="4" fillId="3" borderId="0"/>
    <xf numFmtId="0" fontId="7" fillId="3" borderId="0">
      <alignment horizontal="center" vertical="center"/>
    </xf>
    <xf numFmtId="3" fontId="4" fillId="4" borderId="1">
      <alignment horizontal="right" vertical="center" wrapText="1"/>
    </xf>
    <xf numFmtId="0" fontId="8" fillId="4" borderId="2">
      <alignment horizontal="left" vertical="center" wrapText="1"/>
    </xf>
    <xf numFmtId="0" fontId="8" fillId="4" borderId="0">
      <alignment horizontal="left" vertical="center" wrapText="1" indent="1"/>
    </xf>
    <xf numFmtId="3" fontId="9" fillId="4" borderId="3" applyNumberFormat="0" applyFont="0" applyAlignment="0">
      <alignment horizontal="center" vertical="center" wrapText="1"/>
    </xf>
    <xf numFmtId="16" fontId="4" fillId="4" borderId="0">
      <alignment horizontal="center" vertical="center" wrapText="1"/>
    </xf>
    <xf numFmtId="0" fontId="5" fillId="4" borderId="4">
      <alignment horizontal="justify" vertical="center" wrapText="1"/>
    </xf>
    <xf numFmtId="0" fontId="3" fillId="5" borderId="0" applyFont="0" applyAlignment="0">
      <alignment horizontal="center" vertical="center" wrapText="1"/>
    </xf>
    <xf numFmtId="0" fontId="7" fillId="5" borderId="3" applyAlignment="0">
      <alignment horizontal="center" vertical="center" wrapText="1"/>
    </xf>
    <xf numFmtId="167" fontId="10" fillId="6" borderId="5" applyNumberFormat="0" applyFont="0" applyFill="0" applyAlignment="0">
      <alignment horizontal="left" vertical="center" wrapText="1"/>
    </xf>
    <xf numFmtId="167" fontId="4" fillId="0" borderId="5" applyNumberFormat="0" applyFont="0" applyFill="0" applyAlignment="0">
      <alignment horizontal="center" vertical="center" wrapText="1"/>
    </xf>
    <xf numFmtId="167" fontId="4" fillId="7" borderId="6" applyNumberFormat="0" applyBorder="0" applyAlignment="0">
      <alignment horizontal="left" vertical="center" wrapText="1"/>
    </xf>
    <xf numFmtId="0" fontId="7" fillId="8" borderId="7" applyAlignment="0">
      <alignment vertical="center"/>
    </xf>
    <xf numFmtId="0" fontId="1" fillId="8" borderId="0">
      <alignment vertical="center"/>
    </xf>
    <xf numFmtId="167" fontId="4" fillId="6" borderId="8" applyNumberFormat="0" applyBorder="0" applyAlignment="0">
      <alignment horizontal="left" vertical="center" wrapText="1"/>
    </xf>
    <xf numFmtId="0" fontId="4" fillId="4" borderId="0" applyFill="0">
      <alignment horizontal="justify" vertical="top" wrapText="1"/>
    </xf>
    <xf numFmtId="0" fontId="8" fillId="0" borderId="0">
      <alignment horizontal="justify" vertical="top" wrapText="1"/>
    </xf>
    <xf numFmtId="0" fontId="10" fillId="0" borderId="0">
      <alignment horizontal="left" vertical="center" wrapText="1"/>
    </xf>
    <xf numFmtId="0" fontId="4" fillId="9" borderId="0" applyNumberFormat="0" applyAlignment="0">
      <alignment vertical="center"/>
    </xf>
    <xf numFmtId="0" fontId="7" fillId="10" borderId="0" applyNumberFormat="0" applyAlignment="0"/>
  </cellStyleXfs>
  <cellXfs count="103">
    <xf numFmtId="0" fontId="0" fillId="0" borderId="0" xfId="0"/>
    <xf numFmtId="0" fontId="4" fillId="0" borderId="0" xfId="0" applyFont="1"/>
    <xf numFmtId="0" fontId="4" fillId="11" borderId="0" xfId="0" applyFont="1" applyFill="1"/>
    <xf numFmtId="0" fontId="4" fillId="11" borderId="0" xfId="0" applyFont="1" applyFill="1" applyAlignment="1">
      <alignment vertical="top"/>
    </xf>
    <xf numFmtId="0" fontId="4" fillId="11" borderId="0" xfId="0" applyFont="1" applyFill="1" applyAlignment="1">
      <alignment vertical="center"/>
    </xf>
    <xf numFmtId="0" fontId="4" fillId="0" borderId="0" xfId="0" applyFont="1" applyProtection="1">
      <protection hidden="1"/>
    </xf>
    <xf numFmtId="0" fontId="4" fillId="0" borderId="0" xfId="0" applyFont="1" applyFill="1"/>
    <xf numFmtId="0" fontId="4" fillId="0" borderId="0" xfId="0" applyFont="1" applyFill="1" applyAlignment="1">
      <alignment vertical="top"/>
    </xf>
    <xf numFmtId="0" fontId="4" fillId="0" borderId="0" xfId="0" applyFont="1" applyFill="1" applyAlignment="1">
      <alignment vertical="center"/>
    </xf>
    <xf numFmtId="0" fontId="4" fillId="0" borderId="0" xfId="0" applyFont="1" applyFill="1" applyProtection="1">
      <protection hidden="1"/>
    </xf>
    <xf numFmtId="0" fontId="4" fillId="0" borderId="0" xfId="0" applyFont="1" applyFill="1" applyAlignment="1" applyProtection="1">
      <alignment vertical="center"/>
      <protection hidden="1"/>
    </xf>
    <xf numFmtId="165" fontId="11" fillId="0" borderId="0" xfId="0" applyNumberFormat="1" applyFont="1" applyAlignment="1" applyProtection="1">
      <alignment horizontal="left" vertical="center"/>
      <protection hidden="1"/>
    </xf>
    <xf numFmtId="165" fontId="11" fillId="11" borderId="0" xfId="18" applyNumberFormat="1" applyFont="1" applyFill="1" applyBorder="1" applyAlignment="1" applyProtection="1">
      <alignment horizontal="left" vertical="center"/>
      <protection hidden="1"/>
    </xf>
    <xf numFmtId="165" fontId="12" fillId="0" borderId="0" xfId="18" applyNumberFormat="1" applyFont="1" applyFill="1" applyBorder="1" applyAlignment="1" applyProtection="1">
      <alignment horizontal="center" vertical="center"/>
      <protection hidden="1"/>
    </xf>
    <xf numFmtId="165" fontId="11" fillId="0" borderId="0" xfId="0" applyNumberFormat="1" applyFont="1" applyAlignment="1" applyProtection="1">
      <alignment horizontal="left" vertical="center" indent="4"/>
      <protection hidden="1"/>
    </xf>
    <xf numFmtId="165" fontId="11" fillId="12" borderId="0" xfId="0" applyNumberFormat="1" applyFont="1" applyFill="1" applyAlignment="1" applyProtection="1">
      <alignment horizontal="left" vertical="center" indent="1"/>
      <protection hidden="1"/>
    </xf>
    <xf numFmtId="164" fontId="11" fillId="12" borderId="0" xfId="18" applyNumberFormat="1" applyFont="1" applyFill="1" applyBorder="1" applyAlignment="1" applyProtection="1">
      <alignment horizontal="center" vertical="center"/>
      <protection hidden="1"/>
    </xf>
    <xf numFmtId="165" fontId="11" fillId="12" borderId="9" xfId="0" applyNumberFormat="1" applyFont="1" applyFill="1" applyBorder="1" applyAlignment="1" applyProtection="1">
      <alignment vertical="center"/>
      <protection hidden="1"/>
    </xf>
    <xf numFmtId="164" fontId="11" fillId="11" borderId="10" xfId="18" applyNumberFormat="1" applyFont="1" applyFill="1" applyBorder="1" applyAlignment="1" applyProtection="1">
      <alignment horizontal="center" vertical="center"/>
      <protection locked="0" hidden="1"/>
    </xf>
    <xf numFmtId="164" fontId="11" fillId="12" borderId="10" xfId="18" applyNumberFormat="1" applyFont="1" applyFill="1" applyBorder="1" applyAlignment="1" applyProtection="1">
      <alignment horizontal="center" vertical="center"/>
      <protection locked="0" hidden="1"/>
    </xf>
    <xf numFmtId="0" fontId="4" fillId="11" borderId="0" xfId="0" applyFont="1" applyFill="1" applyProtection="1">
      <protection hidden="1"/>
    </xf>
    <xf numFmtId="0" fontId="4" fillId="11" borderId="0" xfId="0" applyFont="1" applyFill="1" applyAlignment="1" applyProtection="1">
      <alignment vertical="top"/>
      <protection hidden="1"/>
    </xf>
    <xf numFmtId="0" fontId="4" fillId="12" borderId="0" xfId="0" applyFont="1" applyFill="1" applyProtection="1">
      <protection hidden="1"/>
    </xf>
    <xf numFmtId="0" fontId="4" fillId="12" borderId="0" xfId="0" applyFont="1" applyFill="1" applyBorder="1" applyProtection="1">
      <protection hidden="1"/>
    </xf>
    <xf numFmtId="164" fontId="11" fillId="12" borderId="14" xfId="18" applyNumberFormat="1" applyFont="1" applyFill="1" applyBorder="1" applyAlignment="1" applyProtection="1">
      <alignment horizontal="center" vertical="center"/>
      <protection locked="0" hidden="1"/>
    </xf>
    <xf numFmtId="0" fontId="4" fillId="0" borderId="0" xfId="0" applyFont="1" applyFill="1" applyBorder="1" applyAlignment="1" applyProtection="1">
      <alignment vertical="center"/>
      <protection hidden="1"/>
    </xf>
    <xf numFmtId="165" fontId="11" fillId="12" borderId="0" xfId="0" applyNumberFormat="1" applyFont="1" applyFill="1" applyBorder="1" applyAlignment="1" applyProtection="1">
      <alignment horizontal="left" vertical="center" indent="1"/>
      <protection hidden="1"/>
    </xf>
    <xf numFmtId="0" fontId="4" fillId="0" borderId="0" xfId="0" applyFont="1" applyFill="1" applyAlignment="1" applyProtection="1">
      <alignment vertical="top"/>
      <protection hidden="1"/>
    </xf>
    <xf numFmtId="0" fontId="13" fillId="11" borderId="10" xfId="0" applyFont="1" applyFill="1" applyBorder="1" applyAlignment="1" applyProtection="1">
      <alignment horizontal="center" vertical="center" wrapText="1"/>
      <protection hidden="1"/>
    </xf>
    <xf numFmtId="168" fontId="11" fillId="0" borderId="13" xfId="0" applyNumberFormat="1" applyFont="1" applyBorder="1" applyAlignment="1" applyProtection="1">
      <alignment horizontal="center" vertical="center"/>
      <protection hidden="1"/>
    </xf>
    <xf numFmtId="165" fontId="11" fillId="11" borderId="0" xfId="18" applyNumberFormat="1" applyFont="1" applyFill="1" applyBorder="1" applyAlignment="1" applyProtection="1">
      <alignment vertical="center"/>
      <protection hidden="1"/>
    </xf>
    <xf numFmtId="166" fontId="11" fillId="11" borderId="0" xfId="18" applyNumberFormat="1" applyFont="1" applyFill="1" applyBorder="1" applyAlignment="1" applyProtection="1">
      <alignment horizontal="center" vertical="center"/>
      <protection hidden="1"/>
    </xf>
    <xf numFmtId="165" fontId="11" fillId="0" borderId="0" xfId="0" applyNumberFormat="1" applyFont="1" applyAlignment="1" applyProtection="1">
      <alignment vertical="center"/>
      <protection hidden="1"/>
    </xf>
    <xf numFmtId="165" fontId="11" fillId="0" borderId="0" xfId="18" applyNumberFormat="1" applyFont="1" applyFill="1" applyBorder="1" applyAlignment="1" applyProtection="1">
      <alignment horizontal="center" vertical="center"/>
      <protection hidden="1"/>
    </xf>
    <xf numFmtId="0" fontId="14" fillId="0" borderId="0" xfId="0" applyFont="1" applyBorder="1" applyAlignment="1" applyProtection="1">
      <alignment horizontal="left" vertical="center"/>
      <protection hidden="1"/>
    </xf>
    <xf numFmtId="166" fontId="11" fillId="0" borderId="0" xfId="0" applyNumberFormat="1" applyFont="1" applyBorder="1" applyAlignment="1" applyProtection="1">
      <alignment horizontal="center" vertical="center"/>
      <protection hidden="1"/>
    </xf>
    <xf numFmtId="0" fontId="13" fillId="0" borderId="0" xfId="0" applyFont="1" applyFill="1" applyBorder="1" applyAlignment="1" applyProtection="1">
      <alignment horizontal="center" vertical="center" wrapText="1"/>
      <protection hidden="1"/>
    </xf>
    <xf numFmtId="0" fontId="13" fillId="0" borderId="0" xfId="0" applyFont="1" applyFill="1" applyBorder="1" applyAlignment="1" applyProtection="1">
      <alignment vertical="center" wrapText="1"/>
      <protection hidden="1"/>
    </xf>
    <xf numFmtId="168" fontId="11" fillId="0" borderId="13" xfId="0" applyNumberFormat="1" applyFont="1" applyBorder="1" applyAlignment="1" applyProtection="1">
      <alignment horizontal="left" vertical="center"/>
      <protection hidden="1"/>
    </xf>
    <xf numFmtId="165" fontId="11" fillId="11" borderId="0" xfId="18" applyNumberFormat="1" applyFont="1" applyFill="1" applyBorder="1" applyAlignment="1" applyProtection="1">
      <alignment horizontal="left" vertical="center" indent="2"/>
      <protection hidden="1"/>
    </xf>
    <xf numFmtId="37" fontId="11" fillId="11" borderId="10" xfId="18" applyNumberFormat="1" applyFont="1" applyFill="1" applyBorder="1" applyAlignment="1" applyProtection="1">
      <alignment horizontal="center" vertical="center"/>
      <protection locked="0" hidden="1"/>
    </xf>
    <xf numFmtId="165" fontId="11" fillId="0" borderId="0" xfId="0" applyNumberFormat="1" applyFont="1" applyFill="1" applyAlignment="1" applyProtection="1">
      <alignment horizontal="center" vertical="center"/>
      <protection hidden="1"/>
    </xf>
    <xf numFmtId="165" fontId="11" fillId="11" borderId="0" xfId="18" applyNumberFormat="1" applyFont="1" applyFill="1" applyBorder="1" applyAlignment="1" applyProtection="1">
      <alignment horizontal="center" vertical="center"/>
      <protection hidden="1"/>
    </xf>
    <xf numFmtId="164" fontId="11" fillId="13" borderId="10" xfId="18" applyNumberFormat="1" applyFont="1" applyFill="1" applyBorder="1" applyAlignment="1" applyProtection="1">
      <alignment horizontal="center" vertical="center"/>
      <protection locked="0" hidden="1"/>
    </xf>
    <xf numFmtId="0" fontId="4" fillId="13" borderId="0" xfId="0" applyFont="1" applyFill="1" applyProtection="1">
      <protection hidden="1"/>
    </xf>
    <xf numFmtId="164" fontId="11" fillId="13" borderId="0" xfId="18" applyNumberFormat="1" applyFont="1" applyFill="1" applyBorder="1" applyAlignment="1" applyProtection="1">
      <alignment horizontal="center" vertical="center"/>
      <protection hidden="1"/>
    </xf>
    <xf numFmtId="165" fontId="11" fillId="14" borderId="9" xfId="0" applyNumberFormat="1" applyFont="1" applyFill="1" applyBorder="1" applyAlignment="1" applyProtection="1">
      <alignment vertical="center"/>
      <protection hidden="1"/>
    </xf>
    <xf numFmtId="164" fontId="11" fillId="14" borderId="10" xfId="18" applyNumberFormat="1" applyFont="1" applyFill="1" applyBorder="1" applyAlignment="1" applyProtection="1">
      <alignment horizontal="center" vertical="center"/>
      <protection locked="0" hidden="1"/>
    </xf>
    <xf numFmtId="164" fontId="11" fillId="14" borderId="14" xfId="18" applyNumberFormat="1" applyFont="1" applyFill="1" applyBorder="1" applyAlignment="1" applyProtection="1">
      <alignment horizontal="center" vertical="center"/>
      <protection locked="0" hidden="1"/>
    </xf>
    <xf numFmtId="164" fontId="11" fillId="14" borderId="0" xfId="18" applyNumberFormat="1" applyFont="1" applyFill="1" applyBorder="1" applyAlignment="1" applyProtection="1">
      <alignment horizontal="center" vertical="center"/>
      <protection hidden="1"/>
    </xf>
    <xf numFmtId="0" fontId="4" fillId="14" borderId="0" xfId="0" applyFont="1" applyFill="1" applyBorder="1" applyProtection="1">
      <protection hidden="1"/>
    </xf>
    <xf numFmtId="165" fontId="11" fillId="15" borderId="9" xfId="0" applyNumberFormat="1" applyFont="1" applyFill="1" applyBorder="1" applyAlignment="1" applyProtection="1">
      <alignment vertical="center"/>
      <protection hidden="1"/>
    </xf>
    <xf numFmtId="164" fontId="11" fillId="15" borderId="10" xfId="18" applyNumberFormat="1" applyFont="1" applyFill="1" applyBorder="1" applyAlignment="1" applyProtection="1">
      <alignment horizontal="center" vertical="center"/>
      <protection locked="0" hidden="1"/>
    </xf>
    <xf numFmtId="0" fontId="4" fillId="15" borderId="0" xfId="0" applyFont="1" applyFill="1" applyProtection="1">
      <protection hidden="1"/>
    </xf>
    <xf numFmtId="164" fontId="11" fillId="15" borderId="14" xfId="18" applyNumberFormat="1" applyFont="1" applyFill="1" applyBorder="1" applyAlignment="1" applyProtection="1">
      <alignment horizontal="center" vertical="center"/>
      <protection locked="0" hidden="1"/>
    </xf>
    <xf numFmtId="164" fontId="11" fillId="15" borderId="0" xfId="18" applyNumberFormat="1" applyFont="1" applyFill="1" applyBorder="1" applyAlignment="1" applyProtection="1">
      <alignment horizontal="center" vertical="center"/>
      <protection hidden="1"/>
    </xf>
    <xf numFmtId="0" fontId="4" fillId="15" borderId="0" xfId="0" applyFont="1" applyFill="1" applyBorder="1" applyProtection="1">
      <protection hidden="1"/>
    </xf>
    <xf numFmtId="165" fontId="11" fillId="16" borderId="9" xfId="0" applyNumberFormat="1" applyFont="1" applyFill="1" applyBorder="1" applyAlignment="1" applyProtection="1">
      <alignment vertical="center"/>
      <protection hidden="1"/>
    </xf>
    <xf numFmtId="164" fontId="11" fillId="16" borderId="10" xfId="18" applyNumberFormat="1" applyFont="1" applyFill="1" applyBorder="1" applyAlignment="1" applyProtection="1">
      <alignment horizontal="center" vertical="center"/>
      <protection locked="0" hidden="1"/>
    </xf>
    <xf numFmtId="0" fontId="4" fillId="16" borderId="0" xfId="0" applyFont="1" applyFill="1" applyProtection="1">
      <protection hidden="1"/>
    </xf>
    <xf numFmtId="164" fontId="11" fillId="16" borderId="14" xfId="18" applyNumberFormat="1" applyFont="1" applyFill="1" applyBorder="1" applyAlignment="1" applyProtection="1">
      <alignment horizontal="center" vertical="center"/>
      <protection locked="0" hidden="1"/>
    </xf>
    <xf numFmtId="164" fontId="11" fillId="16" borderId="0" xfId="18" applyNumberFormat="1" applyFont="1" applyFill="1" applyBorder="1" applyAlignment="1" applyProtection="1">
      <alignment horizontal="center" vertical="center"/>
      <protection hidden="1"/>
    </xf>
    <xf numFmtId="0" fontId="4" fillId="16" borderId="0" xfId="0" applyFont="1" applyFill="1" applyBorder="1" applyProtection="1">
      <protection hidden="1"/>
    </xf>
    <xf numFmtId="0" fontId="4" fillId="0" borderId="0" xfId="0" applyFont="1" applyFill="1" applyAlignment="1">
      <alignment horizontal="center" vertical="center"/>
    </xf>
    <xf numFmtId="0" fontId="4" fillId="0" borderId="0" xfId="0" applyFont="1" applyFill="1" applyAlignment="1" applyProtection="1">
      <alignment horizontal="center" vertical="center"/>
      <protection hidden="1"/>
    </xf>
    <xf numFmtId="0" fontId="4" fillId="0" borderId="0" xfId="0" applyFont="1" applyAlignment="1">
      <alignment horizontal="center" vertical="center"/>
    </xf>
    <xf numFmtId="0" fontId="4" fillId="0" borderId="0" xfId="0" applyFont="1" applyAlignment="1" applyProtection="1">
      <alignment horizontal="center" vertical="center"/>
      <protection hidden="1"/>
    </xf>
    <xf numFmtId="165" fontId="11" fillId="12" borderId="0" xfId="0" applyNumberFormat="1" applyFont="1" applyFill="1" applyBorder="1" applyAlignment="1" applyProtection="1">
      <alignment horizontal="left" vertical="center"/>
      <protection hidden="1"/>
    </xf>
    <xf numFmtId="165" fontId="11" fillId="13" borderId="0" xfId="0" applyNumberFormat="1" applyFont="1" applyFill="1" applyBorder="1" applyAlignment="1" applyProtection="1">
      <alignment vertical="center"/>
      <protection hidden="1"/>
    </xf>
    <xf numFmtId="0" fontId="4" fillId="13" borderId="9" xfId="0" applyFont="1" applyFill="1" applyBorder="1" applyProtection="1">
      <protection hidden="1"/>
    </xf>
    <xf numFmtId="164" fontId="11" fillId="12" borderId="15" xfId="18" applyNumberFormat="1" applyFont="1" applyFill="1" applyBorder="1" applyAlignment="1" applyProtection="1">
      <alignment horizontal="center" vertical="center"/>
      <protection locked="0" hidden="1"/>
    </xf>
    <xf numFmtId="165" fontId="11" fillId="0" borderId="0" xfId="0" applyNumberFormat="1" applyFont="1" applyBorder="1" applyAlignment="1" applyProtection="1">
      <alignment horizontal="center" vertical="center"/>
      <protection hidden="1"/>
    </xf>
    <xf numFmtId="164" fontId="11" fillId="12" borderId="20" xfId="18" applyNumberFormat="1" applyFont="1" applyFill="1" applyBorder="1" applyAlignment="1" applyProtection="1">
      <alignment horizontal="center" vertical="center"/>
      <protection hidden="1"/>
    </xf>
    <xf numFmtId="165" fontId="11" fillId="13" borderId="17" xfId="0" applyNumberFormat="1" applyFont="1" applyFill="1" applyBorder="1" applyAlignment="1" applyProtection="1">
      <alignment vertical="center"/>
      <protection locked="0" hidden="1"/>
    </xf>
    <xf numFmtId="165" fontId="11" fillId="6" borderId="0" xfId="0" applyNumberFormat="1" applyFont="1" applyFill="1" applyBorder="1" applyAlignment="1" applyProtection="1">
      <alignment horizontal="left" vertical="center" indent="1"/>
      <protection hidden="1"/>
    </xf>
    <xf numFmtId="165" fontId="11" fillId="6" borderId="18" xfId="0" applyNumberFormat="1" applyFont="1" applyFill="1" applyBorder="1" applyAlignment="1" applyProtection="1">
      <alignment horizontal="left" vertical="center" indent="1"/>
      <protection hidden="1"/>
    </xf>
    <xf numFmtId="164" fontId="11" fillId="6" borderId="19" xfId="18" applyNumberFormat="1" applyFont="1" applyFill="1" applyBorder="1" applyAlignment="1" applyProtection="1">
      <alignment horizontal="center" vertical="center"/>
      <protection hidden="1"/>
    </xf>
    <xf numFmtId="164" fontId="11" fillId="6" borderId="12" xfId="18" applyNumberFormat="1" applyFont="1" applyFill="1" applyBorder="1" applyAlignment="1" applyProtection="1">
      <alignment horizontal="center" vertical="center"/>
      <protection hidden="1"/>
    </xf>
    <xf numFmtId="165" fontId="11" fillId="19" borderId="12" xfId="0" applyNumberFormat="1" applyFont="1" applyFill="1" applyBorder="1" applyAlignment="1" applyProtection="1">
      <alignment horizontal="left" vertical="center" indent="1"/>
      <protection hidden="1"/>
    </xf>
    <xf numFmtId="165" fontId="11" fillId="19" borderId="16" xfId="0" applyNumberFormat="1" applyFont="1" applyFill="1" applyBorder="1" applyAlignment="1" applyProtection="1">
      <alignment horizontal="left" vertical="center" indent="1"/>
      <protection hidden="1"/>
    </xf>
    <xf numFmtId="165" fontId="11" fillId="19" borderId="0" xfId="0" applyNumberFormat="1" applyFont="1" applyFill="1" applyBorder="1" applyAlignment="1" applyProtection="1">
      <alignment horizontal="left" vertical="center" indent="1"/>
      <protection hidden="1"/>
    </xf>
    <xf numFmtId="165" fontId="11" fillId="19" borderId="18" xfId="0" applyNumberFormat="1" applyFont="1" applyFill="1" applyBorder="1" applyAlignment="1" applyProtection="1">
      <alignment horizontal="left" vertical="center" indent="1"/>
      <protection hidden="1"/>
    </xf>
    <xf numFmtId="165" fontId="11" fillId="6" borderId="12" xfId="0" applyNumberFormat="1" applyFont="1" applyFill="1" applyBorder="1" applyAlignment="1" applyProtection="1">
      <alignment horizontal="left" vertical="center" indent="1"/>
      <protection hidden="1"/>
    </xf>
    <xf numFmtId="165" fontId="11" fillId="6" borderId="16" xfId="0" applyNumberFormat="1" applyFont="1" applyFill="1" applyBorder="1" applyAlignment="1" applyProtection="1">
      <alignment horizontal="left" vertical="center" indent="1"/>
      <protection hidden="1"/>
    </xf>
    <xf numFmtId="165" fontId="11" fillId="19" borderId="9" xfId="0" applyNumberFormat="1" applyFont="1" applyFill="1" applyBorder="1" applyAlignment="1" applyProtection="1">
      <alignment horizontal="center" vertical="center"/>
      <protection hidden="1"/>
    </xf>
    <xf numFmtId="165" fontId="11" fillId="6" borderId="9" xfId="0" applyNumberFormat="1" applyFont="1" applyFill="1" applyBorder="1" applyAlignment="1" applyProtection="1">
      <alignment horizontal="center" vertical="center"/>
      <protection hidden="1"/>
    </xf>
    <xf numFmtId="165" fontId="11" fillId="13" borderId="9" xfId="0" applyNumberFormat="1" applyFont="1" applyFill="1" applyBorder="1" applyAlignment="1" applyProtection="1">
      <alignment horizontal="center" vertical="center"/>
      <protection hidden="1"/>
    </xf>
    <xf numFmtId="165" fontId="11" fillId="13" borderId="12" xfId="0" applyNumberFormat="1" applyFont="1" applyFill="1" applyBorder="1" applyAlignment="1" applyProtection="1">
      <alignment horizontal="left" vertical="center" indent="1"/>
      <protection hidden="1"/>
    </xf>
    <xf numFmtId="165" fontId="11" fillId="13" borderId="16" xfId="0" applyNumberFormat="1" applyFont="1" applyFill="1" applyBorder="1" applyAlignment="1" applyProtection="1">
      <alignment horizontal="left" vertical="center" indent="1"/>
      <protection hidden="1"/>
    </xf>
    <xf numFmtId="0" fontId="11" fillId="0" borderId="0" xfId="0" applyNumberFormat="1" applyFont="1" applyAlignment="1" applyProtection="1">
      <alignment horizontal="center" vertical="center"/>
      <protection hidden="1"/>
    </xf>
    <xf numFmtId="165" fontId="11" fillId="0" borderId="0" xfId="0" applyNumberFormat="1" applyFont="1" applyAlignment="1" applyProtection="1">
      <alignment horizontal="center" vertical="center"/>
      <protection hidden="1"/>
    </xf>
    <xf numFmtId="165" fontId="11" fillId="13" borderId="0" xfId="0" applyNumberFormat="1" applyFont="1" applyFill="1" applyBorder="1" applyAlignment="1" applyProtection="1">
      <alignment horizontal="left" vertical="center" indent="1"/>
      <protection hidden="1"/>
    </xf>
    <xf numFmtId="165" fontId="11" fillId="13" borderId="18" xfId="0" applyNumberFormat="1" applyFont="1" applyFill="1" applyBorder="1" applyAlignment="1" applyProtection="1">
      <alignment horizontal="left" vertical="center" indent="1"/>
      <protection hidden="1"/>
    </xf>
    <xf numFmtId="165" fontId="11" fillId="5" borderId="12" xfId="0" applyNumberFormat="1" applyFont="1" applyFill="1" applyBorder="1" applyAlignment="1" applyProtection="1">
      <alignment horizontal="left" vertical="center" indent="1"/>
      <protection hidden="1"/>
    </xf>
    <xf numFmtId="165" fontId="11" fillId="5" borderId="16" xfId="0" applyNumberFormat="1" applyFont="1" applyFill="1" applyBorder="1" applyAlignment="1" applyProtection="1">
      <alignment horizontal="left" vertical="center" indent="1"/>
      <protection hidden="1"/>
    </xf>
    <xf numFmtId="165" fontId="11" fillId="5" borderId="0" xfId="0" applyNumberFormat="1" applyFont="1" applyFill="1" applyBorder="1" applyAlignment="1" applyProtection="1">
      <alignment horizontal="left" vertical="center" indent="1"/>
      <protection hidden="1"/>
    </xf>
    <xf numFmtId="165" fontId="11" fillId="5" borderId="18" xfId="0" applyNumberFormat="1" applyFont="1" applyFill="1" applyBorder="1" applyAlignment="1" applyProtection="1">
      <alignment horizontal="left" vertical="center" indent="1"/>
      <protection hidden="1"/>
    </xf>
    <xf numFmtId="165" fontId="11" fillId="5" borderId="9" xfId="0" applyNumberFormat="1" applyFont="1" applyFill="1" applyBorder="1" applyAlignment="1" applyProtection="1">
      <alignment horizontal="center" vertical="center"/>
      <protection hidden="1"/>
    </xf>
    <xf numFmtId="164" fontId="11" fillId="5" borderId="19" xfId="18" applyNumberFormat="1" applyFont="1" applyFill="1" applyBorder="1" applyAlignment="1" applyProtection="1">
      <alignment horizontal="center" vertical="center"/>
      <protection hidden="1"/>
    </xf>
    <xf numFmtId="164" fontId="11" fillId="5" borderId="12" xfId="18" applyNumberFormat="1" applyFont="1" applyFill="1" applyBorder="1" applyAlignment="1" applyProtection="1">
      <alignment horizontal="center" vertical="center"/>
      <protection hidden="1"/>
    </xf>
    <xf numFmtId="165" fontId="11" fillId="18" borderId="9" xfId="0" applyNumberFormat="1" applyFont="1" applyFill="1" applyBorder="1" applyAlignment="1" applyProtection="1">
      <alignment horizontal="center" vertical="center"/>
      <protection hidden="1"/>
    </xf>
    <xf numFmtId="0" fontId="11" fillId="17" borderId="0" xfId="18" applyFont="1" applyFill="1" applyAlignment="1" applyProtection="1">
      <alignment horizontal="center" vertical="center" wrapText="1"/>
      <protection hidden="1"/>
    </xf>
    <xf numFmtId="0" fontId="13" fillId="17" borderId="11" xfId="0" applyFont="1" applyFill="1" applyBorder="1" applyAlignment="1" applyProtection="1">
      <alignment horizontal="left" vertical="center" wrapText="1"/>
      <protection hidden="1"/>
    </xf>
  </cellXfs>
  <cellStyles count="23">
    <cellStyle name="bsbody" xfId="1"/>
    <cellStyle name="bsfoot" xfId="2"/>
    <cellStyle name="bshead" xfId="3"/>
    <cellStyle name="GenJour#" xfId="4"/>
    <cellStyle name="GenJour1" xfId="5"/>
    <cellStyle name="GenJour2" xfId="6"/>
    <cellStyle name="GenJourBody" xfId="7"/>
    <cellStyle name="GenJourDate" xfId="8"/>
    <cellStyle name="GenJourDes" xfId="9"/>
    <cellStyle name="GenJourFoot" xfId="10"/>
    <cellStyle name="GenJourHead" xfId="11"/>
    <cellStyle name="LedgBody" xfId="12"/>
    <cellStyle name="ledgerwkbk" xfId="13"/>
    <cellStyle name="LedgGreen" xfId="14"/>
    <cellStyle name="LedgHead" xfId="15"/>
    <cellStyle name="LedgSide" xfId="16"/>
    <cellStyle name="LedgYellow" xfId="17"/>
    <cellStyle name="Normal" xfId="0" builtinId="0"/>
    <cellStyle name="POA" xfId="18"/>
    <cellStyle name="POAanswer" xfId="19"/>
    <cellStyle name="POAhead" xfId="20"/>
    <cellStyle name="trialbody" xfId="21"/>
    <cellStyle name="trialhead" xfId="22"/>
  </cellStyles>
  <dxfs count="69">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rgb="FF00FF00"/>
        </patternFill>
      </fill>
    </dxf>
    <dxf>
      <fill>
        <patternFill>
          <bgColor rgb="FF00FF00"/>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theme="4" tint="0.79998168889431442"/>
        </patternFill>
      </fill>
    </dxf>
  </dxfs>
  <tableStyles count="1" defaultTableStyle="TableStyleMedium9">
    <tableStyle name="Table Style 1" pivot="0" count="1">
      <tableStyleElement type="firstRowStripe" dxfId="68"/>
    </tableStyle>
  </table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F6F7F5"/>
      <rgbColor rgb="00FCF0E7"/>
      <rgbColor rgb="003366FF"/>
      <rgbColor rgb="0033CCCC"/>
      <rgbColor rgb="0099CC00"/>
      <rgbColor rgb="00AD4929"/>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FF00"/>
      <color rgb="FFFFFF99"/>
      <color rgb="FFAEF280"/>
      <color rgb="FFFF0000"/>
      <color rgb="FFFF6969"/>
      <color rgb="FF00FF64"/>
      <color rgb="FFFAA892"/>
      <color rgb="FFDCE6F1"/>
      <color rgb="FFE6F0FB"/>
      <color rgb="FFF97B2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AN58"/>
  <sheetViews>
    <sheetView tabSelected="1" workbookViewId="0">
      <selection activeCell="D3" sqref="D3"/>
    </sheetView>
  </sheetViews>
  <sheetFormatPr baseColWidth="10" defaultColWidth="0" defaultRowHeight="409.6" zeroHeight="1"/>
  <cols>
    <col min="1" max="1" width="11.1640625" style="1" customWidth="1"/>
    <col min="2" max="2" width="36.33203125" style="1" customWidth="1"/>
    <col min="3" max="4" width="14.5" style="1" customWidth="1"/>
    <col min="5" max="5" width="1.5" style="1" customWidth="1"/>
    <col min="6" max="6" width="4" style="1" customWidth="1"/>
    <col min="7" max="9" width="8.83203125" style="1" hidden="1" customWidth="1"/>
    <col min="10" max="40" width="0" style="1" hidden="1" customWidth="1"/>
    <col min="41" max="16384" width="8.83203125" style="1" hidden="1"/>
  </cols>
  <sheetData>
    <row r="1" spans="1:14" s="2" customFormat="1" ht="125.25" customHeight="1">
      <c r="A1" s="101" t="s">
        <v>15</v>
      </c>
      <c r="B1" s="101"/>
      <c r="C1" s="101"/>
      <c r="D1" s="101"/>
      <c r="E1" s="20"/>
      <c r="F1" s="9"/>
      <c r="G1" s="9"/>
      <c r="H1" s="6"/>
      <c r="I1" s="6"/>
      <c r="J1" s="6"/>
      <c r="K1" s="6"/>
    </row>
    <row r="2" spans="1:14" ht="24" customHeight="1">
      <c r="A2" s="5"/>
      <c r="B2" s="5"/>
      <c r="C2" s="5"/>
      <c r="D2" s="5"/>
      <c r="E2" s="9"/>
      <c r="F2" s="9"/>
      <c r="G2" s="9"/>
      <c r="H2" s="6"/>
      <c r="I2" s="6">
        <v>0</v>
      </c>
      <c r="J2" s="6">
        <v>0</v>
      </c>
      <c r="K2" s="6"/>
    </row>
    <row r="3" spans="1:14" s="3" customFormat="1" ht="24" customHeight="1">
      <c r="A3" s="12" t="s">
        <v>3</v>
      </c>
      <c r="B3" s="12"/>
      <c r="C3" s="12"/>
      <c r="D3" s="18">
        <v>0</v>
      </c>
      <c r="E3" s="21"/>
      <c r="F3" s="27"/>
      <c r="G3" s="27"/>
      <c r="H3" s="7"/>
      <c r="I3" s="7">
        <v>15000</v>
      </c>
      <c r="J3" s="7">
        <v>1</v>
      </c>
      <c r="K3" s="7"/>
    </row>
    <row r="4" spans="1:14" ht="24" customHeight="1">
      <c r="A4" s="11" t="s">
        <v>0</v>
      </c>
      <c r="B4" s="11"/>
      <c r="C4" s="11"/>
      <c r="D4" s="5"/>
      <c r="E4" s="9"/>
      <c r="F4" s="9"/>
      <c r="G4" s="9"/>
      <c r="H4" s="6"/>
      <c r="I4" s="6">
        <v>60000</v>
      </c>
      <c r="J4" s="6">
        <v>2</v>
      </c>
      <c r="K4" s="6"/>
    </row>
    <row r="5" spans="1:14" s="3" customFormat="1" ht="24" customHeight="1">
      <c r="A5" s="12" t="s">
        <v>4</v>
      </c>
      <c r="B5" s="12"/>
      <c r="C5" s="12"/>
      <c r="D5" s="40">
        <v>5</v>
      </c>
      <c r="E5" s="21"/>
      <c r="F5" s="27"/>
      <c r="G5" s="27"/>
      <c r="H5" s="7"/>
      <c r="I5" s="7">
        <v>105000</v>
      </c>
      <c r="J5" s="7">
        <v>3</v>
      </c>
      <c r="K5" s="7"/>
    </row>
    <row r="6" spans="1:14" ht="24" customHeight="1">
      <c r="A6" s="11" t="s">
        <v>0</v>
      </c>
      <c r="B6" s="11"/>
      <c r="C6" s="11"/>
      <c r="D6" s="11"/>
      <c r="E6" s="9"/>
      <c r="F6" s="9"/>
      <c r="G6" s="9"/>
      <c r="H6" s="6"/>
      <c r="I6" s="6"/>
      <c r="J6" s="6">
        <v>4</v>
      </c>
      <c r="K6" s="6"/>
    </row>
    <row r="7" spans="1:14" s="3" customFormat="1" ht="24" customHeight="1">
      <c r="A7" s="102" t="s">
        <v>14</v>
      </c>
      <c r="B7" s="102"/>
      <c r="C7" s="102"/>
      <c r="D7" s="102"/>
      <c r="E7" s="37"/>
      <c r="F7" s="27"/>
      <c r="G7" s="27"/>
      <c r="H7" s="27"/>
      <c r="I7" s="27"/>
      <c r="J7" s="27">
        <v>5</v>
      </c>
      <c r="K7" s="27"/>
      <c r="L7" s="7"/>
    </row>
    <row r="8" spans="1:14" s="3" customFormat="1" ht="19.5" customHeight="1">
      <c r="A8" s="28" t="s">
        <v>8</v>
      </c>
      <c r="B8" s="28" t="s">
        <v>9</v>
      </c>
      <c r="C8" s="28" t="s">
        <v>10</v>
      </c>
      <c r="D8" s="28" t="s">
        <v>11</v>
      </c>
      <c r="E8" s="36" t="s">
        <v>0</v>
      </c>
      <c r="F8" s="27"/>
      <c r="G8" s="27"/>
      <c r="H8" s="27"/>
      <c r="I8" s="27"/>
      <c r="J8" s="27"/>
      <c r="K8" s="27"/>
      <c r="L8" s="7"/>
    </row>
    <row r="9" spans="1:14" ht="24" customHeight="1">
      <c r="A9" s="29" t="s">
        <v>13</v>
      </c>
      <c r="B9" s="38" t="str">
        <f>IF($D$3/$D$5&lt;&gt;0,"Depreciation Expense","")</f>
        <v/>
      </c>
      <c r="C9" s="41" t="str">
        <f>IF($D$3/$D$5&lt;&gt;0,$D$3/$D$5,"")</f>
        <v/>
      </c>
      <c r="D9" s="71" t="s">
        <v>0</v>
      </c>
      <c r="E9" s="35"/>
      <c r="F9" s="9"/>
      <c r="G9" s="9"/>
      <c r="H9" s="9"/>
      <c r="I9" s="9">
        <v>0</v>
      </c>
      <c r="J9" s="9">
        <f>I9*-1</f>
        <v>0</v>
      </c>
      <c r="K9" s="9">
        <f>I9*-2</f>
        <v>0</v>
      </c>
      <c r="L9" s="6">
        <f>I9*-3</f>
        <v>0</v>
      </c>
      <c r="M9" s="1">
        <f>I9*-4</f>
        <v>0</v>
      </c>
      <c r="N9" s="1">
        <f>I9*-5</f>
        <v>0</v>
      </c>
    </row>
    <row r="10" spans="1:14" s="3" customFormat="1" ht="24" customHeight="1">
      <c r="A10" s="30" t="s">
        <v>0</v>
      </c>
      <c r="B10" s="39" t="str">
        <f>IF($D$3/$D$5&lt;&gt;0,"Accumulated Depreciation","")</f>
        <v/>
      </c>
      <c r="C10" s="31" t="s">
        <v>0</v>
      </c>
      <c r="D10" s="42" t="str">
        <f>C9</f>
        <v/>
      </c>
      <c r="E10" s="31"/>
      <c r="F10" s="27"/>
      <c r="G10" s="27"/>
      <c r="H10" s="27"/>
      <c r="I10" s="64">
        <v>3000</v>
      </c>
      <c r="J10" s="64">
        <f t="shared" ref="J10:J23" si="0">I10*-1</f>
        <v>-3000</v>
      </c>
      <c r="K10" s="9">
        <f t="shared" ref="K10:K21" si="1">I10*-2</f>
        <v>-6000</v>
      </c>
      <c r="L10" s="6">
        <f t="shared" ref="L10:L20" si="2">I10*-3</f>
        <v>-9000</v>
      </c>
      <c r="M10" s="1">
        <f t="shared" ref="M10:M18" si="3">I10*-4</f>
        <v>-12000</v>
      </c>
      <c r="N10" s="1">
        <f t="shared" ref="N10:N17" si="4">I10*-5</f>
        <v>-15000</v>
      </c>
    </row>
    <row r="11" spans="1:14" ht="24" customHeight="1">
      <c r="A11" s="32" t="s">
        <v>0</v>
      </c>
      <c r="B11" s="34" t="s">
        <v>12</v>
      </c>
      <c r="C11" s="34" t="s">
        <v>0</v>
      </c>
      <c r="D11" s="33"/>
      <c r="E11" s="33"/>
      <c r="F11" s="9"/>
      <c r="G11" s="9"/>
      <c r="H11" s="9"/>
      <c r="I11" s="64">
        <v>3750</v>
      </c>
      <c r="J11" s="64">
        <f t="shared" si="0"/>
        <v>-3750</v>
      </c>
      <c r="K11" s="9">
        <f t="shared" si="1"/>
        <v>-7500</v>
      </c>
      <c r="L11" s="6">
        <f t="shared" si="2"/>
        <v>-11250</v>
      </c>
      <c r="M11" s="1">
        <f t="shared" si="3"/>
        <v>-15000</v>
      </c>
      <c r="N11" s="1">
        <f t="shared" si="4"/>
        <v>-18750</v>
      </c>
    </row>
    <row r="12" spans="1:14" ht="24" customHeight="1">
      <c r="A12" s="5"/>
      <c r="B12" s="5"/>
      <c r="C12" s="5"/>
      <c r="D12" s="5"/>
      <c r="E12" s="5"/>
      <c r="F12" s="9"/>
      <c r="G12" s="9"/>
      <c r="H12" s="9"/>
      <c r="I12" s="64">
        <v>5000</v>
      </c>
      <c r="J12" s="64">
        <f t="shared" si="0"/>
        <v>-5000</v>
      </c>
      <c r="K12" s="9">
        <f t="shared" si="1"/>
        <v>-10000</v>
      </c>
      <c r="L12" s="6">
        <f t="shared" si="2"/>
        <v>-15000</v>
      </c>
      <c r="M12" s="1">
        <f t="shared" si="3"/>
        <v>-20000</v>
      </c>
      <c r="N12" s="1">
        <f t="shared" si="4"/>
        <v>-25000</v>
      </c>
    </row>
    <row r="13" spans="1:14" s="4" customFormat="1" ht="24" customHeight="1">
      <c r="A13" s="14" t="s">
        <v>0</v>
      </c>
      <c r="B13" s="14"/>
      <c r="C13" s="14"/>
      <c r="D13" s="14"/>
      <c r="E13" s="14"/>
      <c r="F13" s="10"/>
      <c r="G13" s="10"/>
      <c r="H13" s="8"/>
      <c r="I13" s="63">
        <v>7500</v>
      </c>
      <c r="J13" s="64">
        <f t="shared" si="0"/>
        <v>-7500</v>
      </c>
      <c r="K13" s="9">
        <f t="shared" si="1"/>
        <v>-15000</v>
      </c>
      <c r="L13" s="6">
        <f t="shared" si="2"/>
        <v>-22500</v>
      </c>
      <c r="M13" s="1">
        <f t="shared" si="3"/>
        <v>-30000</v>
      </c>
      <c r="N13" s="1">
        <f t="shared" si="4"/>
        <v>-37500</v>
      </c>
    </row>
    <row r="14" spans="1:14" s="5" customFormat="1" ht="24" customHeight="1" thickBot="1">
      <c r="A14" s="100" t="s">
        <v>2</v>
      </c>
      <c r="B14" s="100"/>
      <c r="C14" s="100"/>
      <c r="D14" s="100"/>
      <c r="E14" s="17"/>
      <c r="I14" s="66">
        <v>12000</v>
      </c>
      <c r="J14" s="64">
        <f t="shared" si="0"/>
        <v>-12000</v>
      </c>
      <c r="K14" s="9">
        <f t="shared" si="1"/>
        <v>-24000</v>
      </c>
      <c r="L14" s="6">
        <f t="shared" si="2"/>
        <v>-36000</v>
      </c>
      <c r="M14" s="1">
        <f t="shared" si="3"/>
        <v>-48000</v>
      </c>
      <c r="N14" s="1">
        <f t="shared" si="4"/>
        <v>-60000</v>
      </c>
    </row>
    <row r="15" spans="1:14" s="5" customFormat="1" ht="24" customHeight="1">
      <c r="A15" s="26" t="s">
        <v>7</v>
      </c>
      <c r="B15" s="67"/>
      <c r="C15" s="15"/>
      <c r="D15" s="19">
        <v>0</v>
      </c>
      <c r="E15" s="22"/>
      <c r="I15" s="66">
        <v>15000</v>
      </c>
      <c r="J15" s="64">
        <f t="shared" si="0"/>
        <v>-15000</v>
      </c>
      <c r="K15" s="9">
        <f t="shared" si="1"/>
        <v>-30000</v>
      </c>
      <c r="L15" s="6">
        <f t="shared" si="2"/>
        <v>-45000</v>
      </c>
      <c r="M15" s="1">
        <f t="shared" si="3"/>
        <v>-60000</v>
      </c>
      <c r="N15" s="1">
        <f t="shared" si="4"/>
        <v>-75000</v>
      </c>
    </row>
    <row r="16" spans="1:14" ht="24" customHeight="1">
      <c r="A16" s="11" t="s">
        <v>0</v>
      </c>
      <c r="B16" s="11"/>
      <c r="C16" s="11"/>
      <c r="D16" s="5"/>
      <c r="E16" s="9"/>
      <c r="F16" s="9"/>
      <c r="G16" s="9"/>
      <c r="H16" s="6"/>
      <c r="I16" s="63">
        <v>20000</v>
      </c>
      <c r="J16" s="64">
        <f t="shared" si="0"/>
        <v>-20000</v>
      </c>
      <c r="K16" s="9">
        <f t="shared" si="1"/>
        <v>-40000</v>
      </c>
      <c r="L16" s="6">
        <f t="shared" si="2"/>
        <v>-60000</v>
      </c>
      <c r="M16" s="1">
        <f t="shared" si="3"/>
        <v>-80000</v>
      </c>
      <c r="N16" s="1">
        <f t="shared" si="4"/>
        <v>-100000</v>
      </c>
    </row>
    <row r="17" spans="1:40" s="5" customFormat="1" ht="24" customHeight="1" thickBot="1">
      <c r="A17" s="100" t="s">
        <v>1</v>
      </c>
      <c r="B17" s="100"/>
      <c r="C17" s="100"/>
      <c r="D17" s="100"/>
      <c r="E17" s="17"/>
      <c r="I17" s="66">
        <v>21000</v>
      </c>
      <c r="J17" s="64">
        <f t="shared" si="0"/>
        <v>-21000</v>
      </c>
      <c r="K17" s="9">
        <f t="shared" si="1"/>
        <v>-42000</v>
      </c>
      <c r="L17" s="6">
        <f t="shared" si="2"/>
        <v>-63000</v>
      </c>
      <c r="M17" s="1">
        <f t="shared" si="3"/>
        <v>-84000</v>
      </c>
      <c r="N17" s="1">
        <f t="shared" si="4"/>
        <v>-105000</v>
      </c>
    </row>
    <row r="18" spans="1:40" ht="24" customHeight="1">
      <c r="A18" s="15" t="s">
        <v>5</v>
      </c>
      <c r="B18" s="15"/>
      <c r="C18" s="24">
        <v>0</v>
      </c>
      <c r="D18" s="16"/>
      <c r="E18" s="22"/>
      <c r="F18" s="9"/>
      <c r="G18" s="9"/>
      <c r="H18" s="6"/>
      <c r="I18" s="63">
        <v>26250</v>
      </c>
      <c r="J18" s="64">
        <f t="shared" si="0"/>
        <v>-26250</v>
      </c>
      <c r="K18" s="9">
        <f t="shared" si="1"/>
        <v>-52500</v>
      </c>
      <c r="L18" s="6">
        <f t="shared" si="2"/>
        <v>-78750</v>
      </c>
      <c r="M18" s="1">
        <f t="shared" si="3"/>
        <v>-105000</v>
      </c>
      <c r="N18" s="65"/>
    </row>
    <row r="19" spans="1:40" s="5" customFormat="1" ht="24" customHeight="1">
      <c r="A19" s="26" t="s">
        <v>6</v>
      </c>
      <c r="B19" s="26"/>
      <c r="C19" s="70">
        <v>0</v>
      </c>
      <c r="D19" s="72">
        <f>C18+C19</f>
        <v>0</v>
      </c>
      <c r="E19" s="23"/>
      <c r="I19" s="66">
        <v>30000</v>
      </c>
      <c r="J19" s="64">
        <f t="shared" si="0"/>
        <v>-30000</v>
      </c>
      <c r="K19" s="9">
        <f t="shared" si="1"/>
        <v>-60000</v>
      </c>
      <c r="L19" s="6">
        <f t="shared" si="2"/>
        <v>-90000</v>
      </c>
      <c r="M19" s="65"/>
      <c r="N19" s="65"/>
    </row>
    <row r="20" spans="1:40" s="4" customFormat="1" ht="24" customHeight="1">
      <c r="A20" s="14" t="s">
        <v>0</v>
      </c>
      <c r="B20" s="14"/>
      <c r="C20" s="14"/>
      <c r="D20" s="13"/>
      <c r="E20" s="25"/>
      <c r="F20" s="10"/>
      <c r="G20" s="10"/>
      <c r="H20" s="8"/>
      <c r="I20" s="63">
        <v>35000</v>
      </c>
      <c r="J20" s="64">
        <f t="shared" si="0"/>
        <v>-35000</v>
      </c>
      <c r="K20" s="9">
        <f t="shared" si="1"/>
        <v>-70000</v>
      </c>
      <c r="L20" s="6">
        <f t="shared" si="2"/>
        <v>-105000</v>
      </c>
      <c r="M20" s="65"/>
      <c r="N20" s="65"/>
      <c r="O20" s="8"/>
      <c r="P20" s="8"/>
      <c r="Q20" s="8"/>
      <c r="R20" s="8"/>
      <c r="S20" s="8"/>
      <c r="T20" s="8"/>
      <c r="U20" s="8"/>
      <c r="V20" s="8"/>
      <c r="W20" s="8"/>
      <c r="X20" s="8"/>
      <c r="Y20" s="8"/>
      <c r="Z20" s="8"/>
      <c r="AA20" s="8"/>
      <c r="AB20" s="8"/>
      <c r="AC20" s="8"/>
      <c r="AD20" s="8"/>
      <c r="AE20" s="8"/>
      <c r="AF20" s="8"/>
      <c r="AG20" s="8"/>
      <c r="AH20" s="8"/>
      <c r="AI20" s="8"/>
      <c r="AJ20" s="8"/>
      <c r="AK20" s="8"/>
      <c r="AL20" s="8"/>
      <c r="AM20" s="8"/>
      <c r="AN20" s="8"/>
    </row>
    <row r="21" spans="1:40" ht="24" customHeight="1">
      <c r="A21" s="90" t="str">
        <f>IF($D$5=1,"STOP, THE ASSET IS FULLY DEPRECIATED","")</f>
        <v/>
      </c>
      <c r="B21" s="90"/>
      <c r="C21" s="90"/>
      <c r="D21" s="90"/>
      <c r="E21" s="90"/>
      <c r="F21" s="9"/>
      <c r="G21" s="9"/>
      <c r="H21" s="6"/>
      <c r="I21" s="66">
        <v>52500</v>
      </c>
      <c r="J21" s="64">
        <f t="shared" si="0"/>
        <v>-52500</v>
      </c>
      <c r="K21" s="9">
        <f t="shared" si="1"/>
        <v>-105000</v>
      </c>
      <c r="L21" s="63"/>
      <c r="M21" s="65"/>
      <c r="N21" s="65"/>
      <c r="O21" s="6"/>
      <c r="P21" s="6"/>
      <c r="Q21" s="6"/>
      <c r="R21" s="6"/>
      <c r="S21" s="6"/>
      <c r="T21" s="6"/>
      <c r="U21" s="6"/>
      <c r="V21" s="6"/>
      <c r="W21" s="6"/>
      <c r="X21" s="6"/>
      <c r="Y21" s="6"/>
      <c r="Z21" s="6"/>
      <c r="AA21" s="6"/>
      <c r="AB21" s="6"/>
      <c r="AC21" s="6"/>
      <c r="AD21" s="6"/>
      <c r="AE21" s="6"/>
      <c r="AF21" s="6"/>
      <c r="AG21" s="6"/>
      <c r="AH21" s="6"/>
      <c r="AI21" s="6"/>
      <c r="AJ21" s="6"/>
      <c r="AK21" s="6"/>
      <c r="AL21" s="6"/>
      <c r="AM21" s="6"/>
      <c r="AN21" s="6"/>
    </row>
    <row r="22" spans="1:40" s="5" customFormat="1" ht="24" customHeight="1" thickBot="1">
      <c r="A22" s="86" t="str">
        <f>IF($D$5&lt;2,9,"Income Statement Presentation For the Year Ending December 31, 20X2")</f>
        <v>Income Statement Presentation For the Year Ending December 31, 20X2</v>
      </c>
      <c r="B22" s="86"/>
      <c r="C22" s="86"/>
      <c r="D22" s="86"/>
      <c r="E22" s="86"/>
      <c r="I22" s="66">
        <v>60000</v>
      </c>
      <c r="J22" s="64">
        <f t="shared" si="0"/>
        <v>-60000</v>
      </c>
      <c r="K22" s="64"/>
      <c r="L22" s="63"/>
      <c r="M22" s="65"/>
      <c r="N22" s="65"/>
      <c r="O22" s="9"/>
      <c r="P22" s="9"/>
      <c r="Q22" s="9"/>
      <c r="R22" s="9"/>
      <c r="S22" s="9"/>
      <c r="T22" s="9"/>
      <c r="U22" s="9"/>
      <c r="V22" s="9"/>
      <c r="W22" s="9"/>
      <c r="X22" s="9"/>
      <c r="Y22" s="9"/>
      <c r="Z22" s="9"/>
      <c r="AA22" s="9"/>
      <c r="AB22" s="9"/>
      <c r="AC22" s="9"/>
      <c r="AD22" s="9"/>
      <c r="AE22" s="9"/>
      <c r="AF22" s="9"/>
      <c r="AG22" s="9"/>
      <c r="AH22" s="9"/>
      <c r="AI22" s="9"/>
      <c r="AJ22" s="9"/>
      <c r="AK22" s="9"/>
      <c r="AL22" s="9"/>
      <c r="AM22" s="9"/>
      <c r="AN22" s="9"/>
    </row>
    <row r="23" spans="1:40" ht="24" customHeight="1">
      <c r="A23" s="87" t="str">
        <f>IF($D$5&lt;2,9,"Depreciation expense")</f>
        <v>Depreciation expense</v>
      </c>
      <c r="B23" s="87"/>
      <c r="C23" s="88"/>
      <c r="D23" s="43">
        <v>0</v>
      </c>
      <c r="E23" s="44">
        <f>IF($D$5&lt;2,9,)</f>
        <v>0</v>
      </c>
      <c r="F23" s="9"/>
      <c r="G23" s="9"/>
      <c r="H23" s="6"/>
      <c r="I23" s="66">
        <v>105000</v>
      </c>
      <c r="J23" s="66">
        <f t="shared" si="0"/>
        <v>-105000</v>
      </c>
      <c r="K23" s="9"/>
      <c r="L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row>
    <row r="24" spans="1:40" s="5" customFormat="1" ht="24" customHeight="1">
      <c r="A24" s="11" t="s">
        <v>0</v>
      </c>
      <c r="B24" s="11"/>
      <c r="C24" s="11"/>
      <c r="E24" s="9"/>
      <c r="L24" s="6"/>
      <c r="M24" s="6"/>
      <c r="N24" s="6"/>
      <c r="O24" s="6"/>
      <c r="P24" s="6"/>
      <c r="Q24" s="6"/>
      <c r="R24" s="6"/>
      <c r="S24" s="6"/>
      <c r="T24" s="6"/>
      <c r="U24" s="6"/>
      <c r="V24" s="6"/>
      <c r="W24" s="6"/>
      <c r="X24" s="6"/>
      <c r="Y24" s="6"/>
      <c r="Z24" s="6"/>
      <c r="AA24" s="9"/>
      <c r="AB24" s="9"/>
      <c r="AC24" s="9"/>
      <c r="AD24" s="9"/>
      <c r="AE24" s="9"/>
      <c r="AF24" s="9"/>
      <c r="AG24" s="9"/>
      <c r="AH24" s="9"/>
      <c r="AI24" s="9"/>
      <c r="AJ24" s="9"/>
      <c r="AK24" s="9"/>
      <c r="AL24" s="9"/>
      <c r="AM24" s="9"/>
      <c r="AN24" s="9"/>
    </row>
    <row r="25" spans="1:40" s="5" customFormat="1" ht="24" customHeight="1" thickBot="1">
      <c r="A25" s="86" t="str">
        <f>IF($D$5&lt;2,9,"Balance Sheet Presentation as of December 31, 20X2")</f>
        <v>Balance Sheet Presentation as of December 31, 20X2</v>
      </c>
      <c r="B25" s="86"/>
      <c r="C25" s="86"/>
      <c r="D25" s="86"/>
      <c r="E25" s="69">
        <f>IF($D$5&lt;2,9,)</f>
        <v>0</v>
      </c>
      <c r="L25" s="6"/>
      <c r="M25" s="6"/>
      <c r="N25" s="6"/>
      <c r="O25" s="6"/>
      <c r="P25" s="6"/>
      <c r="Q25" s="6"/>
      <c r="R25" s="6"/>
      <c r="S25" s="6"/>
      <c r="T25" s="6"/>
      <c r="U25" s="6"/>
      <c r="V25" s="6"/>
      <c r="W25" s="6"/>
      <c r="X25" s="6"/>
      <c r="Y25" s="6"/>
      <c r="Z25" s="6"/>
      <c r="AA25" s="9"/>
      <c r="AB25" s="9"/>
      <c r="AC25" s="9"/>
      <c r="AD25" s="9"/>
      <c r="AE25" s="9"/>
      <c r="AF25" s="9"/>
      <c r="AG25" s="9"/>
      <c r="AH25" s="9"/>
      <c r="AI25" s="9"/>
      <c r="AJ25" s="9"/>
      <c r="AK25" s="9"/>
      <c r="AL25" s="9"/>
      <c r="AM25" s="9"/>
      <c r="AN25" s="9"/>
    </row>
    <row r="26" spans="1:40" s="4" customFormat="1" ht="24" customHeight="1">
      <c r="A26" s="87" t="str">
        <f>IF($D$5&lt;2,9,"Equipment")</f>
        <v>Equipment</v>
      </c>
      <c r="B26" s="88"/>
      <c r="C26" s="73">
        <v>0</v>
      </c>
      <c r="D26" s="68">
        <f>IF($D$5&lt;2,9,)</f>
        <v>0</v>
      </c>
      <c r="E26" s="44">
        <f>IF($D$5&lt;2,9,)</f>
        <v>0</v>
      </c>
      <c r="F26" s="10"/>
      <c r="G26" s="10"/>
      <c r="H26" s="8"/>
      <c r="I26" s="8"/>
      <c r="J26" s="8"/>
      <c r="K26" s="8"/>
      <c r="L26" s="6"/>
      <c r="M26" s="6"/>
      <c r="N26" s="6"/>
      <c r="O26" s="6"/>
      <c r="P26" s="6"/>
      <c r="Q26" s="6"/>
      <c r="R26" s="6"/>
      <c r="S26" s="6"/>
      <c r="T26" s="6"/>
      <c r="U26" s="6"/>
      <c r="V26" s="6"/>
      <c r="W26" s="6"/>
      <c r="X26" s="6"/>
      <c r="Y26" s="6"/>
      <c r="Z26" s="6"/>
      <c r="AA26" s="8"/>
      <c r="AB26" s="8"/>
      <c r="AC26" s="8"/>
      <c r="AD26" s="8"/>
      <c r="AE26" s="8"/>
      <c r="AF26" s="8"/>
      <c r="AG26" s="8"/>
      <c r="AH26" s="8"/>
      <c r="AI26" s="8"/>
      <c r="AJ26" s="8"/>
      <c r="AK26" s="8"/>
      <c r="AL26" s="8"/>
      <c r="AM26" s="8"/>
      <c r="AN26" s="8"/>
    </row>
    <row r="27" spans="1:40" s="5" customFormat="1" ht="24" customHeight="1">
      <c r="A27" s="91" t="str">
        <f>IF($D$5&lt;2,9,"Less:  Accumulated depreciation")</f>
        <v>Less:  Accumulated depreciation</v>
      </c>
      <c r="B27" s="92"/>
      <c r="C27" s="43">
        <v>0</v>
      </c>
      <c r="D27" s="45">
        <f>C26+C27</f>
        <v>0</v>
      </c>
      <c r="E27" s="44">
        <f>IF($D$5&lt;2,9,)</f>
        <v>0</v>
      </c>
      <c r="L27" s="6"/>
      <c r="M27" s="6"/>
      <c r="N27" s="6"/>
      <c r="O27" s="6"/>
      <c r="P27" s="6"/>
      <c r="Q27" s="6"/>
      <c r="R27" s="6"/>
      <c r="S27" s="6"/>
      <c r="T27" s="6"/>
      <c r="U27" s="6"/>
      <c r="V27" s="6"/>
      <c r="W27" s="6"/>
      <c r="X27" s="6"/>
      <c r="Y27" s="6"/>
      <c r="Z27" s="6"/>
      <c r="AA27" s="9"/>
      <c r="AB27" s="9"/>
      <c r="AC27" s="9"/>
      <c r="AD27" s="9"/>
      <c r="AE27" s="9"/>
      <c r="AF27" s="9"/>
      <c r="AG27" s="9"/>
      <c r="AH27" s="9"/>
      <c r="AI27" s="9"/>
      <c r="AJ27" s="9"/>
      <c r="AK27" s="9"/>
      <c r="AL27" s="9"/>
      <c r="AM27" s="9"/>
      <c r="AN27" s="9"/>
    </row>
    <row r="28" spans="1:40" s="4" customFormat="1" ht="24" customHeight="1">
      <c r="A28" s="14" t="s">
        <v>0</v>
      </c>
      <c r="B28" s="14"/>
      <c r="C28" s="14"/>
      <c r="D28" s="13"/>
      <c r="E28" s="25"/>
      <c r="F28" s="10"/>
      <c r="G28" s="10"/>
      <c r="H28" s="8"/>
      <c r="I28" s="6"/>
      <c r="J28" s="9"/>
      <c r="K28" s="9"/>
      <c r="L28" s="6"/>
      <c r="M28" s="6"/>
      <c r="N28" s="6"/>
      <c r="O28" s="6"/>
      <c r="P28" s="6"/>
      <c r="Q28" s="6"/>
      <c r="R28" s="6"/>
      <c r="S28" s="6"/>
      <c r="T28" s="6"/>
      <c r="U28" s="6"/>
      <c r="V28" s="6"/>
      <c r="W28" s="6"/>
      <c r="X28" s="6"/>
      <c r="Y28" s="6"/>
      <c r="Z28" s="6"/>
      <c r="AA28" s="8"/>
      <c r="AB28" s="8"/>
      <c r="AC28" s="8"/>
      <c r="AD28" s="8"/>
      <c r="AE28" s="8"/>
      <c r="AF28" s="8"/>
      <c r="AG28" s="8"/>
      <c r="AH28" s="8"/>
      <c r="AI28" s="8"/>
      <c r="AJ28" s="8"/>
      <c r="AK28" s="8"/>
      <c r="AL28" s="8"/>
      <c r="AM28" s="8"/>
      <c r="AN28" s="8"/>
    </row>
    <row r="29" spans="1:40" ht="24" customHeight="1">
      <c r="A29" s="89" t="str">
        <f>IF($D$5=2,"STOP, THE ASSET IS FULLY DEPRECIATED","")</f>
        <v/>
      </c>
      <c r="B29" s="89"/>
      <c r="C29" s="89"/>
      <c r="D29" s="89"/>
      <c r="E29" s="89"/>
      <c r="F29" s="9"/>
      <c r="G29" s="9"/>
      <c r="H29" s="6"/>
      <c r="I29" s="5"/>
      <c r="J29" s="9"/>
      <c r="K29" s="9"/>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row>
    <row r="30" spans="1:40" s="5" customFormat="1" ht="24" customHeight="1" thickBot="1">
      <c r="A30" s="97" t="str">
        <f>IF($D$5&lt;3,9,"Income Statement Presentation For the Year Ending December 31, 20X3")</f>
        <v>Income Statement Presentation For the Year Ending December 31, 20X3</v>
      </c>
      <c r="B30" s="97"/>
      <c r="C30" s="97"/>
      <c r="D30" s="97"/>
      <c r="E30" s="46" t="str">
        <f>IF($D$5&lt;3,9,"")</f>
        <v/>
      </c>
      <c r="G30" s="9"/>
      <c r="J30" s="9"/>
      <c r="K30" s="9"/>
      <c r="L30" s="6"/>
      <c r="M30" s="6"/>
      <c r="N30" s="6"/>
      <c r="O30" s="6"/>
      <c r="P30" s="6"/>
      <c r="Q30" s="6"/>
      <c r="R30" s="6"/>
      <c r="S30" s="6"/>
      <c r="T30" s="6"/>
      <c r="U30" s="6"/>
      <c r="V30" s="6"/>
      <c r="W30" s="6"/>
      <c r="X30" s="6"/>
      <c r="Y30" s="6"/>
      <c r="Z30" s="6"/>
    </row>
    <row r="31" spans="1:40" ht="24" customHeight="1" thickBot="1">
      <c r="A31" s="93" t="str">
        <f>IF($D$5&lt;3,9,"Depreciation expense")</f>
        <v>Depreciation expense</v>
      </c>
      <c r="B31" s="93"/>
      <c r="C31" s="94"/>
      <c r="D31" s="47">
        <v>0</v>
      </c>
      <c r="E31" s="46" t="str">
        <f>IF($D$5&lt;3,9,"")</f>
        <v/>
      </c>
      <c r="F31" s="9"/>
      <c r="G31" s="9"/>
      <c r="H31" s="6"/>
      <c r="I31" s="6"/>
      <c r="J31" s="9"/>
      <c r="K31" s="9"/>
      <c r="L31" s="6"/>
      <c r="M31" s="6"/>
      <c r="N31" s="6"/>
      <c r="O31" s="6"/>
      <c r="P31" s="6"/>
      <c r="Q31" s="6"/>
      <c r="R31" s="6"/>
      <c r="S31" s="6"/>
      <c r="T31" s="6"/>
      <c r="U31" s="6"/>
      <c r="V31" s="6"/>
      <c r="W31" s="6"/>
      <c r="X31" s="6"/>
      <c r="Y31" s="6"/>
      <c r="Z31" s="6"/>
    </row>
    <row r="32" spans="1:40" s="5" customFormat="1" ht="24" customHeight="1">
      <c r="A32" s="11" t="s">
        <v>0</v>
      </c>
      <c r="B32" s="11"/>
      <c r="C32" s="11"/>
      <c r="E32" s="9"/>
      <c r="L32" s="6"/>
      <c r="M32" s="6"/>
      <c r="N32" s="6"/>
      <c r="O32" s="6"/>
      <c r="P32" s="6"/>
      <c r="Q32" s="6"/>
      <c r="R32" s="6"/>
      <c r="S32" s="6"/>
      <c r="T32" s="6"/>
      <c r="U32" s="6"/>
      <c r="V32" s="6"/>
      <c r="W32" s="6"/>
      <c r="X32" s="6"/>
      <c r="Y32" s="6"/>
      <c r="Z32" s="6"/>
    </row>
    <row r="33" spans="1:26" s="5" customFormat="1" ht="24" customHeight="1" thickBot="1">
      <c r="A33" s="97" t="str">
        <f>IF($D$5&lt;3,9,"Balance Sheet Presentation as of December 31, 20X3")</f>
        <v>Balance Sheet Presentation as of December 31, 20X3</v>
      </c>
      <c r="B33" s="97"/>
      <c r="C33" s="97"/>
      <c r="D33" s="97"/>
      <c r="E33" s="46" t="str">
        <f>IF($D$5&lt;3,9,"")</f>
        <v/>
      </c>
      <c r="L33" s="6"/>
      <c r="M33" s="6"/>
      <c r="N33" s="6"/>
      <c r="O33" s="6"/>
      <c r="P33" s="6"/>
      <c r="Q33" s="6"/>
      <c r="R33" s="6"/>
      <c r="S33" s="6"/>
      <c r="T33" s="6"/>
      <c r="U33" s="6"/>
      <c r="V33" s="6"/>
      <c r="W33" s="6"/>
      <c r="X33" s="6"/>
      <c r="Y33" s="6"/>
      <c r="Z33" s="6"/>
    </row>
    <row r="34" spans="1:26" s="4" customFormat="1" ht="24" customHeight="1">
      <c r="A34" s="93" t="str">
        <f>IF($D$5&lt;3,9,"Equipment")</f>
        <v>Equipment</v>
      </c>
      <c r="B34" s="94"/>
      <c r="C34" s="48">
        <v>0</v>
      </c>
      <c r="D34" s="98" t="str">
        <f>IF($D$5&lt;3,9,"")</f>
        <v/>
      </c>
      <c r="E34" s="99"/>
      <c r="F34" s="10"/>
      <c r="G34" s="10"/>
      <c r="H34" s="8"/>
      <c r="I34" s="8"/>
      <c r="J34" s="8"/>
      <c r="K34" s="8"/>
      <c r="L34" s="6"/>
      <c r="M34" s="6"/>
      <c r="N34" s="6"/>
      <c r="O34" s="6"/>
      <c r="P34" s="6"/>
      <c r="Q34" s="6"/>
      <c r="R34" s="6"/>
      <c r="S34" s="6"/>
      <c r="T34" s="6"/>
      <c r="U34" s="6"/>
      <c r="V34" s="6"/>
      <c r="W34" s="6"/>
      <c r="X34" s="6"/>
      <c r="Y34" s="6"/>
      <c r="Z34" s="6"/>
    </row>
    <row r="35" spans="1:26" s="5" customFormat="1" ht="24" customHeight="1">
      <c r="A35" s="95" t="str">
        <f>IF($D$5&lt;3,9,"Less:  Accumulated depreciation")</f>
        <v>Less:  Accumulated depreciation</v>
      </c>
      <c r="B35" s="96"/>
      <c r="C35" s="47">
        <v>0</v>
      </c>
      <c r="D35" s="49">
        <f>C34+C35</f>
        <v>0</v>
      </c>
      <c r="E35" s="50" t="str">
        <f>IF($D$5&lt;3,9,"")</f>
        <v/>
      </c>
      <c r="K35" s="5" t="str">
        <f>IF($D$5&lt;4,9,"")</f>
        <v/>
      </c>
      <c r="L35" s="6"/>
      <c r="M35" s="6"/>
      <c r="N35" s="6"/>
      <c r="O35" s="6"/>
      <c r="P35" s="6"/>
      <c r="Q35" s="6"/>
      <c r="R35" s="6"/>
      <c r="S35" s="6"/>
      <c r="T35" s="6"/>
      <c r="U35" s="6"/>
      <c r="V35" s="6"/>
      <c r="W35" s="6"/>
      <c r="X35" s="6"/>
      <c r="Y35" s="6"/>
      <c r="Z35" s="6"/>
    </row>
    <row r="36" spans="1:26" s="4" customFormat="1" ht="24" customHeight="1">
      <c r="A36" s="14" t="s">
        <v>0</v>
      </c>
      <c r="B36" s="14"/>
      <c r="C36" s="14"/>
      <c r="D36" s="13"/>
      <c r="E36" s="25"/>
      <c r="F36" s="10"/>
      <c r="G36" s="10"/>
      <c r="H36" s="8"/>
      <c r="I36" s="6"/>
      <c r="J36" s="9"/>
      <c r="K36" s="9"/>
      <c r="L36" s="6"/>
      <c r="M36" s="6"/>
      <c r="N36" s="6"/>
      <c r="O36" s="6"/>
      <c r="P36" s="6"/>
      <c r="Q36" s="6"/>
      <c r="R36" s="6"/>
      <c r="S36" s="6"/>
      <c r="T36" s="6"/>
      <c r="U36" s="6"/>
      <c r="V36" s="6"/>
      <c r="W36" s="6"/>
      <c r="X36" s="6"/>
      <c r="Y36" s="6"/>
      <c r="Z36" s="6"/>
    </row>
    <row r="37" spans="1:26" ht="24" customHeight="1">
      <c r="A37" s="90" t="str">
        <f>IF($D$5=3,"STOP, THE ASSET IS FULLY DEPRECIATED","")</f>
        <v/>
      </c>
      <c r="B37" s="90"/>
      <c r="C37" s="90"/>
      <c r="D37" s="90"/>
      <c r="E37" s="90"/>
      <c r="F37" s="9"/>
      <c r="G37" s="9"/>
      <c r="H37" s="6"/>
      <c r="I37" s="5"/>
      <c r="J37" s="9"/>
      <c r="K37" s="9"/>
      <c r="L37" s="6"/>
      <c r="M37" s="6"/>
      <c r="N37" s="6"/>
      <c r="O37" s="6"/>
      <c r="P37" s="6"/>
      <c r="Q37" s="6"/>
      <c r="R37" s="6"/>
      <c r="S37" s="6"/>
      <c r="T37" s="6"/>
      <c r="U37" s="6"/>
      <c r="V37" s="6"/>
      <c r="W37" s="6"/>
      <c r="X37" s="6"/>
      <c r="Y37" s="6"/>
      <c r="Z37" s="6"/>
    </row>
    <row r="38" spans="1:26" s="5" customFormat="1" ht="24" customHeight="1" thickBot="1">
      <c r="A38" s="84" t="str">
        <f>IF($D$5&lt;4,9,"Income Statement Presentation For the Year Ending December 31, 20X4")</f>
        <v>Income Statement Presentation For the Year Ending December 31, 20X4</v>
      </c>
      <c r="B38" s="84"/>
      <c r="C38" s="84"/>
      <c r="D38" s="84"/>
      <c r="E38" s="51" t="str">
        <f>IF($D$5&lt;4,9,"")</f>
        <v/>
      </c>
      <c r="J38" s="9"/>
      <c r="K38" s="9"/>
      <c r="L38" s="6"/>
      <c r="M38" s="6"/>
      <c r="N38" s="6"/>
      <c r="O38" s="6"/>
      <c r="P38" s="6"/>
      <c r="Q38" s="6"/>
      <c r="R38" s="6"/>
      <c r="S38" s="6"/>
      <c r="T38" s="6"/>
      <c r="U38" s="6"/>
      <c r="V38" s="6"/>
      <c r="W38" s="6"/>
      <c r="X38" s="6"/>
      <c r="Y38" s="6"/>
      <c r="Z38" s="6"/>
    </row>
    <row r="39" spans="1:26" ht="24" customHeight="1">
      <c r="A39" s="78" t="str">
        <f>IF($D$5&lt;4,9,"Depreciation expense")</f>
        <v>Depreciation expense</v>
      </c>
      <c r="B39" s="78"/>
      <c r="C39" s="79"/>
      <c r="D39" s="52">
        <v>0</v>
      </c>
      <c r="E39" s="53" t="str">
        <f>IF($D$5&lt;4,9,"")</f>
        <v/>
      </c>
      <c r="F39" s="9"/>
      <c r="G39" s="9"/>
      <c r="H39" s="6"/>
      <c r="I39" s="6"/>
      <c r="J39" s="9"/>
      <c r="K39" s="9"/>
      <c r="L39" s="6"/>
      <c r="M39" s="6"/>
      <c r="N39" s="6"/>
      <c r="O39" s="6"/>
      <c r="P39" s="6"/>
      <c r="Q39" s="6"/>
      <c r="R39" s="6"/>
      <c r="S39" s="6"/>
      <c r="T39" s="6"/>
      <c r="U39" s="6"/>
      <c r="V39" s="6"/>
      <c r="W39" s="6"/>
      <c r="X39" s="6"/>
      <c r="Y39" s="6"/>
      <c r="Z39" s="6"/>
    </row>
    <row r="40" spans="1:26" s="5" customFormat="1" ht="24" customHeight="1">
      <c r="A40" s="11" t="s">
        <v>0</v>
      </c>
      <c r="B40" s="11"/>
      <c r="C40" s="11"/>
      <c r="E40" s="9"/>
      <c r="L40" s="6"/>
      <c r="M40" s="6"/>
      <c r="N40" s="6"/>
      <c r="O40" s="6"/>
      <c r="P40" s="6"/>
      <c r="Q40" s="6"/>
      <c r="R40" s="6"/>
      <c r="S40" s="6"/>
      <c r="T40" s="6"/>
      <c r="U40" s="6"/>
      <c r="V40" s="6"/>
      <c r="W40" s="6"/>
      <c r="X40" s="6"/>
      <c r="Y40" s="6"/>
      <c r="Z40" s="6"/>
    </row>
    <row r="41" spans="1:26" s="5" customFormat="1" ht="24" customHeight="1" thickBot="1">
      <c r="A41" s="84" t="str">
        <f>IF($D$5&lt;4,9,"Balance Sheet Presentation as of December 31, 20X4")</f>
        <v>Balance Sheet Presentation as of December 31, 20X4</v>
      </c>
      <c r="B41" s="84"/>
      <c r="C41" s="84"/>
      <c r="D41" s="84"/>
      <c r="E41" s="51" t="str">
        <f>IF($D$5&lt;4,9,"")</f>
        <v/>
      </c>
      <c r="L41" s="6"/>
      <c r="M41" s="6"/>
      <c r="N41" s="6"/>
      <c r="O41" s="6"/>
      <c r="P41" s="6"/>
      <c r="Q41" s="6"/>
      <c r="R41" s="6"/>
      <c r="S41" s="6"/>
      <c r="T41" s="6"/>
      <c r="U41" s="6"/>
      <c r="V41" s="6"/>
      <c r="W41" s="6"/>
      <c r="X41" s="6"/>
      <c r="Y41" s="6"/>
      <c r="Z41" s="6"/>
    </row>
    <row r="42" spans="1:26" s="4" customFormat="1" ht="24" customHeight="1">
      <c r="A42" s="78" t="str">
        <f>IF($D$5&lt;4,9,"Equipment")</f>
        <v>Equipment</v>
      </c>
      <c r="B42" s="79"/>
      <c r="C42" s="54">
        <v>0</v>
      </c>
      <c r="D42" s="53" t="str">
        <f>IF($D$5&lt;4,9,"")</f>
        <v/>
      </c>
      <c r="E42" s="53" t="str">
        <f>IF($D$5&lt;4,9,"")</f>
        <v/>
      </c>
      <c r="F42" s="10"/>
      <c r="G42" s="10"/>
      <c r="H42" s="8"/>
      <c r="I42" s="8"/>
      <c r="J42" s="8"/>
      <c r="K42" s="8"/>
      <c r="L42" s="6"/>
      <c r="M42" s="6"/>
      <c r="N42" s="6"/>
      <c r="O42" s="6"/>
      <c r="P42" s="6"/>
      <c r="Q42" s="6"/>
      <c r="R42" s="6"/>
      <c r="S42" s="6"/>
      <c r="T42" s="6"/>
      <c r="U42" s="6"/>
      <c r="V42" s="6"/>
      <c r="W42" s="6"/>
      <c r="X42" s="6"/>
      <c r="Y42" s="6"/>
      <c r="Z42" s="6"/>
    </row>
    <row r="43" spans="1:26" s="5" customFormat="1" ht="24" customHeight="1">
      <c r="A43" s="80" t="str">
        <f>IF($D$5&lt;4,9,"Less:  Accumulated depreciation")</f>
        <v>Less:  Accumulated depreciation</v>
      </c>
      <c r="B43" s="81"/>
      <c r="C43" s="52">
        <v>0</v>
      </c>
      <c r="D43" s="55">
        <f>C42+C43</f>
        <v>0</v>
      </c>
      <c r="E43" s="56" t="str">
        <f>IF($D$5&lt;4,9,"")</f>
        <v/>
      </c>
      <c r="L43" s="6"/>
      <c r="M43" s="6"/>
      <c r="N43" s="6"/>
      <c r="O43" s="6"/>
      <c r="P43" s="6"/>
      <c r="Q43" s="6"/>
      <c r="R43" s="6"/>
      <c r="S43" s="6"/>
      <c r="T43" s="6"/>
      <c r="U43" s="6"/>
      <c r="V43" s="6"/>
      <c r="W43" s="6"/>
      <c r="X43" s="6"/>
      <c r="Y43" s="6"/>
      <c r="Z43" s="6"/>
    </row>
    <row r="44" spans="1:26" s="4" customFormat="1" ht="24" customHeight="1">
      <c r="A44" s="14" t="s">
        <v>0</v>
      </c>
      <c r="B44" s="14"/>
      <c r="C44" s="14"/>
      <c r="D44" s="13"/>
      <c r="E44" s="25"/>
      <c r="F44" s="10"/>
      <c r="G44" s="10"/>
      <c r="H44" s="8"/>
      <c r="I44" s="6"/>
      <c r="J44" s="9"/>
      <c r="K44" s="9"/>
      <c r="L44" s="6"/>
      <c r="M44" s="6"/>
      <c r="N44" s="6"/>
      <c r="O44" s="6"/>
      <c r="P44" s="6"/>
      <c r="Q44" s="6"/>
      <c r="R44" s="6"/>
      <c r="S44" s="6"/>
      <c r="T44" s="6"/>
      <c r="U44" s="6"/>
      <c r="V44" s="6"/>
      <c r="W44" s="6"/>
      <c r="X44" s="6"/>
      <c r="Y44" s="6"/>
      <c r="Z44" s="6"/>
    </row>
    <row r="45" spans="1:26" ht="24" customHeight="1">
      <c r="A45" s="90" t="str">
        <f>IF($D$5=4,"STOP, THE ASSET IS FULLY DEPRECIATED","")</f>
        <v/>
      </c>
      <c r="B45" s="90"/>
      <c r="C45" s="90"/>
      <c r="D45" s="90"/>
      <c r="E45" s="90"/>
      <c r="F45" s="9"/>
      <c r="G45" s="9"/>
      <c r="H45" s="6"/>
      <c r="I45" s="5"/>
      <c r="J45" s="9"/>
      <c r="K45" s="9"/>
      <c r="L45" s="6"/>
      <c r="M45" s="6"/>
      <c r="N45" s="6"/>
      <c r="O45" s="6"/>
      <c r="P45" s="6"/>
      <c r="Q45" s="6"/>
      <c r="R45" s="6"/>
      <c r="S45" s="6"/>
      <c r="T45" s="6"/>
      <c r="U45" s="6"/>
      <c r="V45" s="6"/>
      <c r="W45" s="6"/>
      <c r="X45" s="6"/>
      <c r="Y45" s="6"/>
      <c r="Z45" s="6"/>
    </row>
    <row r="46" spans="1:26" s="5" customFormat="1" ht="24" customHeight="1" thickBot="1">
      <c r="A46" s="85" t="str">
        <f>IF($D$5&lt;5,9,"Income Statement Presentation For the Year Ending December 31, 20X5")</f>
        <v>Income Statement Presentation For the Year Ending December 31, 20X5</v>
      </c>
      <c r="B46" s="85"/>
      <c r="C46" s="85"/>
      <c r="D46" s="85"/>
      <c r="E46" s="57" t="str">
        <f>IF($D$5&lt;5,9,"")</f>
        <v/>
      </c>
      <c r="J46" s="9"/>
      <c r="K46" s="9"/>
      <c r="L46" s="6"/>
      <c r="M46" s="6"/>
      <c r="N46" s="6"/>
      <c r="O46" s="6"/>
      <c r="P46" s="6"/>
      <c r="Q46" s="6"/>
      <c r="R46" s="6"/>
      <c r="S46" s="6"/>
      <c r="T46" s="6"/>
      <c r="U46" s="6"/>
      <c r="V46" s="6"/>
      <c r="W46" s="6"/>
      <c r="X46" s="6"/>
      <c r="Y46" s="6"/>
      <c r="Z46" s="6"/>
    </row>
    <row r="47" spans="1:26" ht="24" customHeight="1">
      <c r="A47" s="82" t="str">
        <f>IF($D$5&lt;5,9,"Depreciation expense")</f>
        <v>Depreciation expense</v>
      </c>
      <c r="B47" s="82"/>
      <c r="C47" s="83"/>
      <c r="D47" s="58">
        <v>0</v>
      </c>
      <c r="E47" s="59" t="str">
        <f>IF($D$5&lt;5,9,"")</f>
        <v/>
      </c>
      <c r="F47" s="9"/>
      <c r="G47" s="9"/>
      <c r="H47" s="6"/>
      <c r="I47" s="6"/>
      <c r="J47" s="9"/>
      <c r="K47" s="9"/>
      <c r="L47" s="6"/>
      <c r="M47" s="6"/>
      <c r="N47" s="6"/>
      <c r="O47" s="6"/>
      <c r="P47" s="6"/>
      <c r="Q47" s="6"/>
      <c r="R47" s="6"/>
      <c r="S47" s="6"/>
      <c r="T47" s="6"/>
      <c r="U47" s="6"/>
      <c r="V47" s="6"/>
      <c r="W47" s="6"/>
      <c r="X47" s="6"/>
      <c r="Y47" s="6"/>
      <c r="Z47" s="6"/>
    </row>
    <row r="48" spans="1:26" s="5" customFormat="1" ht="24" customHeight="1">
      <c r="A48" s="11" t="s">
        <v>0</v>
      </c>
      <c r="B48" s="11"/>
      <c r="C48" s="11"/>
      <c r="E48" s="9"/>
      <c r="L48" s="6"/>
      <c r="M48" s="6"/>
      <c r="N48" s="6"/>
      <c r="O48" s="6"/>
      <c r="P48" s="6"/>
      <c r="Q48" s="6"/>
      <c r="R48" s="6"/>
      <c r="S48" s="6"/>
      <c r="T48" s="6"/>
      <c r="U48" s="6"/>
      <c r="V48" s="6"/>
      <c r="W48" s="6"/>
      <c r="X48" s="6"/>
      <c r="Y48" s="6"/>
      <c r="Z48" s="6"/>
    </row>
    <row r="49" spans="1:26" s="5" customFormat="1" ht="24" customHeight="1" thickBot="1">
      <c r="A49" s="85" t="str">
        <f>IF($D$5&lt;5,9,"Balance Sheet Presentation as of December 31, 20X5")</f>
        <v>Balance Sheet Presentation as of December 31, 20X5</v>
      </c>
      <c r="B49" s="85"/>
      <c r="C49" s="85"/>
      <c r="D49" s="85"/>
      <c r="E49" s="57" t="str">
        <f>IF($D$5&lt;5,9,"")</f>
        <v/>
      </c>
      <c r="L49" s="6"/>
      <c r="M49" s="6"/>
      <c r="N49" s="6"/>
      <c r="O49" s="6"/>
      <c r="P49" s="6"/>
      <c r="Q49" s="6"/>
      <c r="R49" s="6"/>
      <c r="S49" s="6"/>
      <c r="T49" s="6"/>
      <c r="U49" s="6"/>
      <c r="V49" s="6"/>
      <c r="W49" s="6"/>
      <c r="X49" s="6"/>
      <c r="Y49" s="6"/>
      <c r="Z49" s="6"/>
    </row>
    <row r="50" spans="1:26" s="4" customFormat="1" ht="24" customHeight="1">
      <c r="A50" s="82" t="str">
        <f>IF($D$5&lt;5,9,"Equipment")</f>
        <v>Equipment</v>
      </c>
      <c r="B50" s="83"/>
      <c r="C50" s="60">
        <v>0</v>
      </c>
      <c r="D50" s="76" t="str">
        <f>IF($D$5&lt;5,9,"")</f>
        <v/>
      </c>
      <c r="E50" s="77"/>
      <c r="F50" s="10"/>
      <c r="G50" s="10"/>
      <c r="H50" s="8"/>
      <c r="I50" s="8"/>
      <c r="J50" s="8"/>
      <c r="K50" s="8"/>
      <c r="L50" s="6"/>
      <c r="M50" s="6"/>
      <c r="N50" s="6"/>
      <c r="O50" s="6"/>
      <c r="P50" s="6"/>
      <c r="Q50" s="6"/>
      <c r="R50" s="6"/>
      <c r="S50" s="6"/>
      <c r="T50" s="6"/>
      <c r="U50" s="6"/>
      <c r="V50" s="6"/>
      <c r="W50" s="6"/>
      <c r="X50" s="6"/>
      <c r="Y50" s="6"/>
      <c r="Z50" s="6"/>
    </row>
    <row r="51" spans="1:26" s="5" customFormat="1" ht="24" customHeight="1">
      <c r="A51" s="74" t="str">
        <f>IF($D$5&lt;5,9,"Less:  Accumulated depreciation")</f>
        <v>Less:  Accumulated depreciation</v>
      </c>
      <c r="B51" s="75"/>
      <c r="C51" s="58">
        <v>0</v>
      </c>
      <c r="D51" s="61">
        <f>C50+C51</f>
        <v>0</v>
      </c>
      <c r="E51" s="62" t="str">
        <f>IF($D$5&lt;5,9,"")</f>
        <v/>
      </c>
      <c r="L51" s="6"/>
      <c r="M51" s="6"/>
      <c r="N51" s="6"/>
      <c r="O51" s="6"/>
      <c r="P51" s="6"/>
      <c r="Q51" s="6"/>
      <c r="R51" s="6"/>
      <c r="S51" s="6"/>
      <c r="T51" s="6"/>
      <c r="U51" s="6"/>
      <c r="V51" s="6"/>
      <c r="W51" s="6"/>
      <c r="X51" s="6"/>
      <c r="Y51" s="6"/>
      <c r="Z51" s="6"/>
    </row>
    <row r="52" spans="1:26" ht="13">
      <c r="A52" s="5"/>
      <c r="B52" s="5"/>
      <c r="C52" s="5"/>
      <c r="D52" s="5"/>
      <c r="E52" s="5"/>
      <c r="F52" s="5"/>
      <c r="G52" s="5"/>
      <c r="L52" s="6"/>
      <c r="M52" s="6"/>
      <c r="N52" s="6"/>
      <c r="O52" s="6"/>
      <c r="P52" s="6"/>
      <c r="Q52" s="6"/>
      <c r="R52" s="6"/>
      <c r="S52" s="6"/>
      <c r="T52" s="6"/>
      <c r="U52" s="6"/>
      <c r="V52" s="6"/>
      <c r="W52" s="6"/>
      <c r="X52" s="6"/>
      <c r="Y52" s="6"/>
      <c r="Z52" s="6"/>
    </row>
    <row r="53" spans="1:26" ht="69" customHeight="1">
      <c r="A53" s="5"/>
      <c r="B53" s="5"/>
      <c r="C53" s="5"/>
      <c r="D53" s="5"/>
      <c r="E53" s="5"/>
      <c r="F53" s="5"/>
      <c r="G53" s="5"/>
      <c r="L53" s="6"/>
      <c r="M53" s="6"/>
      <c r="N53" s="6"/>
      <c r="O53" s="6"/>
      <c r="P53" s="6"/>
      <c r="Q53" s="6"/>
      <c r="R53" s="6"/>
      <c r="S53" s="6"/>
      <c r="T53" s="6"/>
      <c r="U53" s="6"/>
      <c r="V53" s="6"/>
      <c r="W53" s="6"/>
      <c r="X53" s="6"/>
      <c r="Y53" s="6"/>
      <c r="Z53" s="6"/>
    </row>
    <row r="54" spans="1:26" ht="13" hidden="1">
      <c r="A54" s="5"/>
      <c r="B54" s="5"/>
      <c r="C54" s="5"/>
      <c r="D54" s="5"/>
      <c r="E54" s="5"/>
      <c r="F54" s="5"/>
      <c r="G54" s="5"/>
    </row>
    <row r="55" spans="1:26" ht="13" hidden="1">
      <c r="A55" s="5"/>
      <c r="B55" s="5"/>
      <c r="C55" s="5"/>
      <c r="D55" s="5"/>
      <c r="E55" s="5"/>
      <c r="F55" s="5"/>
      <c r="G55" s="5"/>
    </row>
    <row r="56" spans="1:26" ht="13" hidden="1">
      <c r="A56" s="5"/>
      <c r="B56" s="5"/>
      <c r="C56" s="5"/>
      <c r="D56" s="5"/>
      <c r="E56" s="5"/>
      <c r="F56" s="5"/>
      <c r="G56" s="5"/>
    </row>
    <row r="57" spans="1:26" ht="13" hidden="1">
      <c r="A57" s="5"/>
      <c r="B57" s="5"/>
      <c r="C57" s="5"/>
      <c r="D57" s="5"/>
      <c r="E57" s="5"/>
      <c r="F57" s="5"/>
      <c r="G57" s="5"/>
    </row>
    <row r="58" spans="1:26" ht="13" hidden="1">
      <c r="A58" s="5"/>
      <c r="B58" s="5"/>
      <c r="C58" s="5"/>
      <c r="D58" s="5"/>
      <c r="E58" s="5"/>
      <c r="F58" s="5"/>
      <c r="G58" s="5"/>
    </row>
  </sheetData>
  <sheetProtection algorithmName="SHA-512" hashValue="m8nov8sXmKE9ScSiQpXehej3d66zD7yzproe3cFlFQ/IqzUWAnfZCcjXcHACuSU72sTDvJljbCZdv5TZA0BouE==" saltValue="vXOeK6719aOTbmEuz4vqWo==" spinCount="100000" sheet="1" objects="1" scenarios="1"/>
  <mergeCells count="30">
    <mergeCell ref="D34:E34"/>
    <mergeCell ref="A17:D17"/>
    <mergeCell ref="A1:D1"/>
    <mergeCell ref="A14:D14"/>
    <mergeCell ref="A7:D7"/>
    <mergeCell ref="A25:D25"/>
    <mergeCell ref="A21:E21"/>
    <mergeCell ref="A38:D38"/>
    <mergeCell ref="A41:D41"/>
    <mergeCell ref="A46:D46"/>
    <mergeCell ref="A49:D49"/>
    <mergeCell ref="A22:E22"/>
    <mergeCell ref="A23:C23"/>
    <mergeCell ref="A29:E29"/>
    <mergeCell ref="A37:E37"/>
    <mergeCell ref="A45:E45"/>
    <mergeCell ref="A27:B27"/>
    <mergeCell ref="A26:B26"/>
    <mergeCell ref="A31:C31"/>
    <mergeCell ref="A34:B34"/>
    <mergeCell ref="A35:B35"/>
    <mergeCell ref="A30:D30"/>
    <mergeCell ref="A33:D33"/>
    <mergeCell ref="A51:B51"/>
    <mergeCell ref="D50:E50"/>
    <mergeCell ref="A39:C39"/>
    <mergeCell ref="A42:B42"/>
    <mergeCell ref="A43:B43"/>
    <mergeCell ref="A47:C47"/>
    <mergeCell ref="A50:B50"/>
  </mergeCells>
  <phoneticPr fontId="2" type="noConversion"/>
  <conditionalFormatting sqref="D19">
    <cfRule type="cellIs" dxfId="67" priority="96" operator="equal">
      <formula>$D$3-($D$3/$D$5)</formula>
    </cfRule>
  </conditionalFormatting>
  <conditionalFormatting sqref="C19">
    <cfRule type="cellIs" dxfId="66" priority="87" operator="equal">
      <formula>($D$3/$D$5)*-1</formula>
    </cfRule>
  </conditionalFormatting>
  <conditionalFormatting sqref="C18">
    <cfRule type="cellIs" dxfId="65" priority="86" operator="equal">
      <formula>$D$3</formula>
    </cfRule>
  </conditionalFormatting>
  <conditionalFormatting sqref="D15">
    <cfRule type="cellIs" dxfId="64" priority="97" operator="equal">
      <formula>$D$3/$D$5</formula>
    </cfRule>
  </conditionalFormatting>
  <conditionalFormatting sqref="C11">
    <cfRule type="expression" dxfId="63" priority="82">
      <formula>#REF!=1</formula>
    </cfRule>
  </conditionalFormatting>
  <conditionalFormatting sqref="D9">
    <cfRule type="cellIs" dxfId="62" priority="81" operator="equal">
      <formula>2000</formula>
    </cfRule>
  </conditionalFormatting>
  <conditionalFormatting sqref="B11">
    <cfRule type="expression" dxfId="61" priority="79">
      <formula>#REF!=1</formula>
    </cfRule>
  </conditionalFormatting>
  <conditionalFormatting sqref="D27">
    <cfRule type="cellIs" dxfId="60" priority="77" operator="equal">
      <formula>$D$3-(($D$3/$D$5)*2)</formula>
    </cfRule>
  </conditionalFormatting>
  <conditionalFormatting sqref="D23">
    <cfRule type="cellIs" dxfId="59" priority="78" operator="equal">
      <formula>$D$3/$D$5</formula>
    </cfRule>
  </conditionalFormatting>
  <conditionalFormatting sqref="D35">
    <cfRule type="cellIs" dxfId="58" priority="73" operator="equal">
      <formula>$D$3-(($D$3/$D$5)*3)</formula>
    </cfRule>
  </conditionalFormatting>
  <conditionalFormatting sqref="C35">
    <cfRule type="cellIs" dxfId="57" priority="72" operator="equal">
      <formula>($D$3/$D$5)*-3</formula>
    </cfRule>
  </conditionalFormatting>
  <conditionalFormatting sqref="C34">
    <cfRule type="cellIs" dxfId="56" priority="71" operator="equal">
      <formula>$D$3</formula>
    </cfRule>
  </conditionalFormatting>
  <conditionalFormatting sqref="D31">
    <cfRule type="cellIs" dxfId="55" priority="74" operator="equal">
      <formula>$D$3/$D$5</formula>
    </cfRule>
  </conditionalFormatting>
  <conditionalFormatting sqref="D43">
    <cfRule type="cellIs" dxfId="54" priority="69" operator="equal">
      <formula>$D$3-(($D$3/$D$5)*4)</formula>
    </cfRule>
  </conditionalFormatting>
  <conditionalFormatting sqref="C43">
    <cfRule type="cellIs" dxfId="53" priority="68" operator="equal">
      <formula>($D$3/$D$5)*-4</formula>
    </cfRule>
  </conditionalFormatting>
  <conditionalFormatting sqref="C42">
    <cfRule type="cellIs" dxfId="52" priority="67" operator="equal">
      <formula>$D$3</formula>
    </cfRule>
  </conditionalFormatting>
  <conditionalFormatting sqref="D39">
    <cfRule type="cellIs" dxfId="51" priority="70" operator="equal">
      <formula>$D$3/$D$5</formula>
    </cfRule>
  </conditionalFormatting>
  <conditionalFormatting sqref="D51">
    <cfRule type="cellIs" dxfId="50" priority="65" operator="equal">
      <formula>$D$3-(($D$3/$D$5)*5)</formula>
    </cfRule>
  </conditionalFormatting>
  <conditionalFormatting sqref="C51">
    <cfRule type="cellIs" dxfId="49" priority="64" operator="equal">
      <formula>($D$3/$D$5)*-5</formula>
    </cfRule>
  </conditionalFormatting>
  <conditionalFormatting sqref="C50">
    <cfRule type="cellIs" dxfId="48" priority="63" operator="equal">
      <formula>$D$3</formula>
    </cfRule>
  </conditionalFormatting>
  <conditionalFormatting sqref="D47">
    <cfRule type="cellIs" dxfId="47" priority="66" operator="equal">
      <formula>$D$3/$D$5</formula>
    </cfRule>
  </conditionalFormatting>
  <conditionalFormatting sqref="A21">
    <cfRule type="cellIs" dxfId="46" priority="60" operator="equal">
      <formula>1</formula>
    </cfRule>
  </conditionalFormatting>
  <conditionalFormatting sqref="A22">
    <cfRule type="cellIs" dxfId="45" priority="57" operator="equal">
      <formula>9</formula>
    </cfRule>
  </conditionalFormatting>
  <conditionalFormatting sqref="A23:C23">
    <cfRule type="cellIs" dxfId="44" priority="56" operator="equal">
      <formula>9</formula>
    </cfRule>
  </conditionalFormatting>
  <conditionalFormatting sqref="E23">
    <cfRule type="cellIs" dxfId="43" priority="55" operator="equal">
      <formula>9</formula>
    </cfRule>
  </conditionalFormatting>
  <conditionalFormatting sqref="A29">
    <cfRule type="cellIs" dxfId="42" priority="53" operator="equal">
      <formula>1</formula>
    </cfRule>
  </conditionalFormatting>
  <conditionalFormatting sqref="A37">
    <cfRule type="cellIs" dxfId="41" priority="52" operator="equal">
      <formula>1</formula>
    </cfRule>
  </conditionalFormatting>
  <conditionalFormatting sqref="A45">
    <cfRule type="cellIs" dxfId="40" priority="51" operator="equal">
      <formula>1</formula>
    </cfRule>
  </conditionalFormatting>
  <conditionalFormatting sqref="E27">
    <cfRule type="cellIs" dxfId="39" priority="44" operator="equal">
      <formula>9</formula>
    </cfRule>
  </conditionalFormatting>
  <conditionalFormatting sqref="E26">
    <cfRule type="cellIs" dxfId="38" priority="43" operator="equal">
      <formula>9</formula>
    </cfRule>
  </conditionalFormatting>
  <conditionalFormatting sqref="A25">
    <cfRule type="cellIs" dxfId="37" priority="41" operator="equal">
      <formula>9</formula>
    </cfRule>
  </conditionalFormatting>
  <conditionalFormatting sqref="E25">
    <cfRule type="cellIs" dxfId="36" priority="40" operator="equal">
      <formula>9</formula>
    </cfRule>
  </conditionalFormatting>
  <conditionalFormatting sqref="A26">
    <cfRule type="cellIs" dxfId="35" priority="38" operator="equal">
      <formula>9</formula>
    </cfRule>
  </conditionalFormatting>
  <conditionalFormatting sqref="A27">
    <cfRule type="cellIs" dxfId="34" priority="37" operator="equal">
      <formula>9</formula>
    </cfRule>
  </conditionalFormatting>
  <conditionalFormatting sqref="D26">
    <cfRule type="cellIs" dxfId="33" priority="34" operator="equal">
      <formula>9</formula>
    </cfRule>
  </conditionalFormatting>
  <conditionalFormatting sqref="C26">
    <cfRule type="cellIs" dxfId="32" priority="33" operator="equal">
      <formula>$D$3</formula>
    </cfRule>
  </conditionalFormatting>
  <conditionalFormatting sqref="C27">
    <cfRule type="cellIs" dxfId="31" priority="32" operator="equal">
      <formula>($D$3/$D$5)*-2</formula>
    </cfRule>
  </conditionalFormatting>
  <conditionalFormatting sqref="A30:D30">
    <cfRule type="cellIs" dxfId="30" priority="31" operator="equal">
      <formula>9</formula>
    </cfRule>
  </conditionalFormatting>
  <conditionalFormatting sqref="E30">
    <cfRule type="cellIs" dxfId="29" priority="30" operator="equal">
      <formula>9</formula>
    </cfRule>
  </conditionalFormatting>
  <conditionalFormatting sqref="E31">
    <cfRule type="cellIs" dxfId="28" priority="29" operator="equal">
      <formula>9</formula>
    </cfRule>
  </conditionalFormatting>
  <conditionalFormatting sqref="A31:C31">
    <cfRule type="cellIs" dxfId="27" priority="28" operator="equal">
      <formula>9</formula>
    </cfRule>
  </conditionalFormatting>
  <conditionalFormatting sqref="A33:D33">
    <cfRule type="cellIs" dxfId="26" priority="27" operator="equal">
      <formula>9</formula>
    </cfRule>
  </conditionalFormatting>
  <conditionalFormatting sqref="E33">
    <cfRule type="cellIs" dxfId="25" priority="26" operator="equal">
      <formula>9</formula>
    </cfRule>
  </conditionalFormatting>
  <conditionalFormatting sqref="A34:B34">
    <cfRule type="cellIs" dxfId="24" priority="25" operator="equal">
      <formula>9</formula>
    </cfRule>
  </conditionalFormatting>
  <conditionalFormatting sqref="A35:B35">
    <cfRule type="cellIs" dxfId="23" priority="24" operator="equal">
      <formula>9</formula>
    </cfRule>
  </conditionalFormatting>
  <conditionalFormatting sqref="D34:E34">
    <cfRule type="cellIs" dxfId="22" priority="23" operator="equal">
      <formula>9</formula>
    </cfRule>
  </conditionalFormatting>
  <conditionalFormatting sqref="E35">
    <cfRule type="cellIs" dxfId="21" priority="22" operator="equal">
      <formula>9</formula>
    </cfRule>
  </conditionalFormatting>
  <conditionalFormatting sqref="A38:D38">
    <cfRule type="cellIs" dxfId="20" priority="21" operator="equal">
      <formula>9</formula>
    </cfRule>
  </conditionalFormatting>
  <conditionalFormatting sqref="A41:D41">
    <cfRule type="cellIs" dxfId="19" priority="20" operator="equal">
      <formula>9</formula>
    </cfRule>
  </conditionalFormatting>
  <conditionalFormatting sqref="A46:D46">
    <cfRule type="cellIs" dxfId="18" priority="19" operator="equal">
      <formula>9</formula>
    </cfRule>
  </conditionalFormatting>
  <conditionalFormatting sqref="A49:D49">
    <cfRule type="cellIs" dxfId="17" priority="18" operator="equal">
      <formula>9</formula>
    </cfRule>
  </conditionalFormatting>
  <conditionalFormatting sqref="E38">
    <cfRule type="cellIs" dxfId="16" priority="17" operator="equal">
      <formula>9</formula>
    </cfRule>
  </conditionalFormatting>
  <conditionalFormatting sqref="E39">
    <cfRule type="cellIs" dxfId="15" priority="16" operator="equal">
      <formula>9</formula>
    </cfRule>
  </conditionalFormatting>
  <conditionalFormatting sqref="E41">
    <cfRule type="cellIs" dxfId="14" priority="15" operator="equal">
      <formula>9</formula>
    </cfRule>
  </conditionalFormatting>
  <conditionalFormatting sqref="D42">
    <cfRule type="cellIs" dxfId="13" priority="14" operator="equal">
      <formula>9</formula>
    </cfRule>
  </conditionalFormatting>
  <conditionalFormatting sqref="E42">
    <cfRule type="cellIs" dxfId="12" priority="13" operator="equal">
      <formula>9</formula>
    </cfRule>
  </conditionalFormatting>
  <conditionalFormatting sqref="E43">
    <cfRule type="cellIs" dxfId="11" priority="12" operator="equal">
      <formula>9</formula>
    </cfRule>
  </conditionalFormatting>
  <conditionalFormatting sqref="A39:C39">
    <cfRule type="cellIs" dxfId="10" priority="11" operator="equal">
      <formula>9</formula>
    </cfRule>
  </conditionalFormatting>
  <conditionalFormatting sqref="A42:B42">
    <cfRule type="cellIs" dxfId="9" priority="10" operator="equal">
      <formula>9</formula>
    </cfRule>
  </conditionalFormatting>
  <conditionalFormatting sqref="A43:B43">
    <cfRule type="cellIs" dxfId="8" priority="9" operator="equal">
      <formula>9</formula>
    </cfRule>
  </conditionalFormatting>
  <conditionalFormatting sqref="A47:C47">
    <cfRule type="cellIs" dxfId="7" priority="8" operator="equal">
      <formula>9</formula>
    </cfRule>
  </conditionalFormatting>
  <conditionalFormatting sqref="E46">
    <cfRule type="cellIs" dxfId="6" priority="7" operator="equal">
      <formula>9</formula>
    </cfRule>
  </conditionalFormatting>
  <conditionalFormatting sqref="E49">
    <cfRule type="cellIs" dxfId="5" priority="6" operator="equal">
      <formula>9</formula>
    </cfRule>
  </conditionalFormatting>
  <conditionalFormatting sqref="E47">
    <cfRule type="cellIs" dxfId="4" priority="5" operator="equal">
      <formula>9</formula>
    </cfRule>
  </conditionalFormatting>
  <conditionalFormatting sqref="D50:E50">
    <cfRule type="cellIs" dxfId="3" priority="4" operator="equal">
      <formula>9</formula>
    </cfRule>
  </conditionalFormatting>
  <conditionalFormatting sqref="E51">
    <cfRule type="cellIs" dxfId="2" priority="3" operator="equal">
      <formula>9</formula>
    </cfRule>
  </conditionalFormatting>
  <conditionalFormatting sqref="A50:B50">
    <cfRule type="cellIs" dxfId="1" priority="2" operator="equal">
      <formula>9</formula>
    </cfRule>
  </conditionalFormatting>
  <conditionalFormatting sqref="A51:B51">
    <cfRule type="cellIs" dxfId="0" priority="1" operator="equal">
      <formula>9</formula>
    </cfRule>
  </conditionalFormatting>
  <dataValidations count="10">
    <dataValidation type="list" allowBlank="1" showInputMessage="1" showErrorMessage="1" sqref="F10">
      <formula1>"sample"</formula1>
    </dataValidation>
    <dataValidation type="list" showInputMessage="1" showErrorMessage="1" sqref="D3">
      <formula1>cost</formula1>
    </dataValidation>
    <dataValidation type="list" allowBlank="1" showInputMessage="1" showErrorMessage="1" sqref="D5">
      <formula1>years</formula1>
    </dataValidation>
    <dataValidation type="list" allowBlank="1" showInputMessage="1" showErrorMessage="1" sqref="D15 D23 D31 D39 D47">
      <formula1>expense</formula1>
    </dataValidation>
    <dataValidation type="list" allowBlank="1" showInputMessage="1" showErrorMessage="1" sqref="C18 C26 C34 C42 C50">
      <formula1>cost</formula1>
    </dataValidation>
    <dataValidation type="list" allowBlank="1" showInputMessage="1" showErrorMessage="1" sqref="C19">
      <formula1>accum1</formula1>
    </dataValidation>
    <dataValidation type="list" allowBlank="1" showInputMessage="1" showErrorMessage="1" sqref="C27">
      <formula1>accum2</formula1>
    </dataValidation>
    <dataValidation type="list" allowBlank="1" showInputMessage="1" showErrorMessage="1" sqref="C35">
      <formula1>accum3</formula1>
    </dataValidation>
    <dataValidation type="list" allowBlank="1" showInputMessage="1" showErrorMessage="1" sqref="C43">
      <formula1>accum4</formula1>
    </dataValidation>
    <dataValidation type="list" allowBlank="1" showInputMessage="1" showErrorMessage="1" sqref="C51">
      <formula1>accum5</formula1>
    </dataValidation>
  </dataValidations>
  <pageMargins left="0.75" right="0.75" top="1.75" bottom="1" header="0.75" footer="0.5"/>
  <headerFooter alignWithMargins="0">
    <oddHeader>&amp;R&amp;"Myriad Web Pro,Bold"&amp;20I-17.03</oddHeader>
  </headerFooter>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Problem</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Larry Walther</dc:creator>
  <cp:keywords/>
  <dc:description/>
  <cp:lastModifiedBy>Marnie Magee</cp:lastModifiedBy>
  <cp:revision/>
  <dcterms:created xsi:type="dcterms:W3CDTF">2007-01-29T16:43:50Z</dcterms:created>
  <dcterms:modified xsi:type="dcterms:W3CDTF">2015-01-22T19:10:27Z</dcterms:modified>
</cp:coreProperties>
</file>