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0960" windowHeight="20960"/>
  </bookViews>
  <sheets>
    <sheet name="Problem" sheetId="19" r:id="rId1"/>
  </sheets>
  <definedNames>
    <definedName name="accounts">Problem!#REF!</definedName>
    <definedName name="amount1">Problem!#REF!</definedName>
    <definedName name="amount2">Problem!#REF!</definedName>
    <definedName name="transaction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10" i="19"/>
  <c r="B24"/>
  <c r="C40"/>
  <c r="C39"/>
  <c r="C38"/>
  <c r="E40"/>
  <c r="E39"/>
  <c r="E38"/>
  <c r="E37"/>
  <c r="C37"/>
  <c r="F37"/>
  <c r="F39"/>
  <c r="F38"/>
  <c r="F40"/>
  <c r="B16"/>
  <c r="B12"/>
  <c r="B11"/>
  <c r="C10"/>
  <c r="C25"/>
  <c r="E11"/>
  <c r="C16"/>
  <c r="B21"/>
  <c r="A16"/>
  <c r="F41"/>
  <c r="B17"/>
  <c r="B26"/>
  <c r="B30"/>
  <c r="C30"/>
  <c r="B19"/>
  <c r="E18"/>
  <c r="B18"/>
  <c r="C17"/>
  <c r="E17"/>
  <c r="C26"/>
  <c r="C27"/>
  <c r="C31"/>
</calcChain>
</file>

<file path=xl/sharedStrings.xml><?xml version="1.0" encoding="utf-8"?>
<sst xmlns="http://schemas.openxmlformats.org/spreadsheetml/2006/main" count="48" uniqueCount="24">
  <si>
    <t>Date</t>
  </si>
  <si>
    <t>Accounts</t>
  </si>
  <si>
    <t>Debit</t>
  </si>
  <si>
    <t xml:space="preserve"> </t>
  </si>
  <si>
    <t>Credit</t>
  </si>
  <si>
    <t>GENERAL JOURNAL: Entry to record purchase</t>
  </si>
  <si>
    <t>GENERAL JOURNAL: Entry to record payment</t>
  </si>
  <si>
    <t>SELECT METHOD  &gt;&gt;&gt;</t>
  </si>
  <si>
    <t>ENTER GROSS AMOUNT OF PURCHASE  &gt;&gt;&gt;</t>
  </si>
  <si>
    <t>DISCOUNT TAKEN?  &gt;&gt;&gt;</t>
  </si>
  <si>
    <t>gross</t>
  </si>
  <si>
    <t>net</t>
  </si>
  <si>
    <t>yes</t>
  </si>
  <si>
    <t>no</t>
  </si>
  <si>
    <t xml:space="preserve">   </t>
  </si>
  <si>
    <t>ENTER DISCOUNT  &gt;&gt;&gt;</t>
  </si>
  <si>
    <t>gross or net</t>
  </si>
  <si>
    <t>Yes or no</t>
  </si>
  <si>
    <t>This feature can be used to determine appropriate entries for recording inventory purchases under the periodic system.
Use the "Select Method" box pick list to decide if you wish to record a purchase under the gross or net method.
Enter a gross dollar amount for the purchase in the appropriate box.
Enter a percentage amount for the available discount.
Use the "Discount taken?" box pick list to select "yes" or "no" to indicate if the available discount was taken.
Based on your selections, the appropriate journal entries will be prepared automatically.  Examine the entries and the resulting financial statement impacts.</t>
  </si>
  <si>
    <t>FINANCIAL STATEMENT IMPACTS</t>
  </si>
  <si>
    <t>Purchases</t>
  </si>
  <si>
    <t>Other expenses:</t>
  </si>
  <si>
    <t>Net purchases</t>
  </si>
  <si>
    <t>Net impact of method     &gt;&gt;&gt;&gt;</t>
  </si>
</sst>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_(* \(#,##0.00\);_(* &quot;-&quot;??_);_(@_)"/>
    <numFmt numFmtId="166" formatCode="[$-409]dd\-mmm\-yy;@"/>
    <numFmt numFmtId="167" formatCode="_([$$-409]* #,##0.00_);_([$$-409]* \(#,##0.00\);_([$$-409]* &quot;-&quot;??_);_(@_)"/>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
      <sz val="10"/>
      <name val="Arial"/>
    </font>
    <font>
      <sz val="12"/>
      <name val="Myriad Web Pro"/>
    </font>
    <font>
      <b/>
      <u val="singleAccounting"/>
      <sz val="12"/>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AEF280"/>
        <bgColor indexed="64"/>
      </patternFill>
    </fill>
    <fill>
      <patternFill patternType="solid">
        <fgColor indexed="31"/>
        <bgColor indexed="64"/>
      </patternFill>
    </fill>
  </fills>
  <borders count="3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AEF280"/>
      </top>
      <bottom/>
      <diagonal/>
    </border>
    <border>
      <left/>
      <right style="medium">
        <color indexed="64"/>
      </right>
      <top style="medium">
        <color indexed="64"/>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style="medium">
        <color indexed="64"/>
      </bottom>
      <diagonal/>
    </border>
    <border>
      <left/>
      <right style="thin">
        <color indexed="64"/>
      </right>
      <top/>
      <bottom style="medium">
        <color rgb="FFAEF280"/>
      </bottom>
      <diagonal/>
    </border>
    <border>
      <left/>
      <right/>
      <top/>
      <bottom style="medium">
        <color rgb="FFAEF280"/>
      </bottom>
      <diagonal/>
    </border>
    <border>
      <left style="thin">
        <color indexed="64"/>
      </left>
      <right/>
      <top/>
      <bottom/>
      <diagonal/>
    </border>
    <border>
      <left/>
      <right style="thin">
        <color indexed="64"/>
      </right>
      <top/>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5" fontId="14" fillId="0" borderId="0" applyFont="0" applyFill="0" applyBorder="0" applyAlignment="0" applyProtection="0"/>
    <xf numFmtId="9" fontId="14" fillId="0" borderId="0" applyFont="0" applyFill="0" applyBorder="0" applyAlignment="0" applyProtection="0"/>
  </cellStyleXfs>
  <cellXfs count="74">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Protection="1">
      <protection hidden="1"/>
    </xf>
    <xf numFmtId="164"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164" fontId="11" fillId="11" borderId="0" xfId="18" applyNumberFormat="1" applyFont="1" applyFill="1" applyBorder="1" applyAlignment="1" applyProtection="1">
      <alignment vertical="center"/>
      <protection hidden="1"/>
    </xf>
    <xf numFmtId="164" fontId="11" fillId="0" borderId="0" xfId="0" applyNumberFormat="1" applyFont="1" applyAlignment="1" applyProtection="1">
      <alignment vertical="center"/>
      <protection hidden="1"/>
    </xf>
    <xf numFmtId="165" fontId="11" fillId="0" borderId="11" xfId="0" applyNumberFormat="1" applyFont="1" applyBorder="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12" fillId="0" borderId="0" xfId="18" applyFont="1" applyFill="1" applyAlignment="1" applyProtection="1">
      <alignment horizontal="center" vertical="center" wrapText="1"/>
      <protection hidden="1"/>
    </xf>
    <xf numFmtId="0" fontId="4" fillId="0" borderId="0" xfId="0" applyFont="1" applyFill="1" applyAlignment="1" applyProtection="1">
      <alignment vertical="top"/>
      <protection hidden="1"/>
    </xf>
    <xf numFmtId="0" fontId="4" fillId="0" borderId="0" xfId="0" applyFont="1" applyFill="1" applyAlignment="1" applyProtection="1">
      <alignment vertical="center"/>
      <protection hidden="1"/>
    </xf>
    <xf numFmtId="0" fontId="11" fillId="0" borderId="11" xfId="0" applyNumberFormat="1" applyFont="1" applyBorder="1" applyAlignment="1" applyProtection="1">
      <alignment horizontal="center" vertical="center"/>
      <protection hidden="1"/>
    </xf>
    <xf numFmtId="0" fontId="11" fillId="0" borderId="0" xfId="0" applyNumberFormat="1" applyFont="1" applyBorder="1" applyAlignment="1" applyProtection="1">
      <alignment horizontal="center" vertical="center"/>
      <protection hidden="1"/>
    </xf>
    <xf numFmtId="165" fontId="11" fillId="0" borderId="0" xfId="0" applyNumberFormat="1" applyFont="1" applyBorder="1" applyAlignment="1" applyProtection="1">
      <alignment horizontal="center" vertical="center"/>
      <protection hidden="1"/>
    </xf>
    <xf numFmtId="0" fontId="4" fillId="0" borderId="0" xfId="0" applyFont="1" applyFill="1" applyBorder="1" applyProtection="1">
      <protection hidden="1"/>
    </xf>
    <xf numFmtId="164" fontId="11" fillId="0" borderId="0" xfId="18" applyNumberFormat="1" applyFont="1" applyFill="1" applyBorder="1" applyAlignment="1" applyProtection="1">
      <alignment vertical="center"/>
      <protection hidden="1"/>
    </xf>
    <xf numFmtId="164" fontId="11" fillId="0" borderId="0" xfId="0" applyNumberFormat="1" applyFont="1" applyFill="1" applyAlignment="1" applyProtection="1">
      <alignment vertical="center"/>
      <protection hidden="1"/>
    </xf>
    <xf numFmtId="0" fontId="11" fillId="0" borderId="0" xfId="0" applyNumberFormat="1" applyFont="1" applyFill="1" applyBorder="1" applyAlignment="1" applyProtection="1">
      <alignment horizontal="center" vertical="center"/>
      <protection hidden="1"/>
    </xf>
    <xf numFmtId="165" fontId="11" fillId="0" borderId="0" xfId="0" applyNumberFormat="1" applyFont="1" applyFill="1" applyBorder="1" applyAlignment="1" applyProtection="1">
      <alignment horizontal="center" vertical="center"/>
      <protection hidden="1"/>
    </xf>
    <xf numFmtId="164" fontId="11" fillId="0" borderId="0" xfId="0" applyNumberFormat="1" applyFont="1" applyFill="1" applyBorder="1" applyAlignment="1" applyProtection="1">
      <alignment vertical="center"/>
      <protection hidden="1"/>
    </xf>
    <xf numFmtId="0" fontId="11" fillId="0" borderId="10" xfId="0" applyFont="1" applyBorder="1" applyAlignment="1" applyProtection="1">
      <alignment horizontal="left" vertical="center"/>
      <protection hidden="1"/>
    </xf>
    <xf numFmtId="0" fontId="13" fillId="0" borderId="0" xfId="0" applyFont="1" applyFill="1" applyAlignment="1" applyProtection="1">
      <alignment horizontal="left" vertical="center" wrapText="1"/>
      <protection hidden="1"/>
    </xf>
    <xf numFmtId="0" fontId="11" fillId="0" borderId="0" xfId="0" applyFont="1" applyFill="1" applyAlignment="1" applyProtection="1">
      <alignment horizontal="center" vertical="center" wrapText="1"/>
      <protection hidden="1"/>
    </xf>
    <xf numFmtId="164" fontId="11" fillId="0" borderId="0" xfId="0" applyNumberFormat="1" applyFont="1" applyFill="1" applyBorder="1" applyAlignment="1" applyProtection="1">
      <alignment horizontal="left" vertical="center"/>
      <protection hidden="1"/>
    </xf>
    <xf numFmtId="0" fontId="4" fillId="12" borderId="0" xfId="0" applyFont="1" applyFill="1" applyProtection="1">
      <protection hidden="1"/>
    </xf>
    <xf numFmtId="0" fontId="11" fillId="0" borderId="0" xfId="0" applyFont="1" applyFill="1" applyAlignment="1" applyProtection="1">
      <alignment horizontal="left" vertical="center"/>
      <protection hidden="1"/>
    </xf>
    <xf numFmtId="0" fontId="11" fillId="11" borderId="0" xfId="0" applyFont="1" applyFill="1" applyAlignment="1" applyProtection="1">
      <alignment horizontal="left" vertical="center" indent="3"/>
      <protection hidden="1"/>
    </xf>
    <xf numFmtId="164" fontId="12" fillId="13" borderId="0" xfId="23" applyNumberFormat="1" applyFont="1" applyFill="1" applyBorder="1" applyAlignment="1" applyProtection="1">
      <alignment horizontal="center" vertical="center"/>
      <protection hidden="1"/>
    </xf>
    <xf numFmtId="164" fontId="16" fillId="13" borderId="0" xfId="23" applyNumberFormat="1" applyFont="1" applyFill="1" applyBorder="1" applyAlignment="1" applyProtection="1">
      <alignment horizontal="center" vertical="center"/>
      <protection hidden="1"/>
    </xf>
    <xf numFmtId="0" fontId="11" fillId="14" borderId="0" xfId="0" applyFont="1" applyFill="1" applyAlignment="1" applyProtection="1">
      <alignment horizontal="left" vertical="center"/>
      <protection hidden="1"/>
    </xf>
    <xf numFmtId="164" fontId="11" fillId="0" borderId="0" xfId="23" applyNumberFormat="1" applyFont="1" applyFill="1" applyBorder="1" applyAlignment="1" applyProtection="1">
      <alignment horizontal="center" vertical="center"/>
      <protection hidden="1"/>
    </xf>
    <xf numFmtId="165" fontId="11" fillId="0" borderId="0" xfId="0" applyNumberFormat="1" applyFont="1" applyFill="1" applyAlignment="1" applyProtection="1">
      <alignment horizontal="right" vertical="center"/>
      <protection hidden="1"/>
    </xf>
    <xf numFmtId="164" fontId="13" fillId="0" borderId="0" xfId="18" applyNumberFormat="1" applyFont="1" applyFill="1" applyBorder="1" applyAlignment="1" applyProtection="1">
      <alignment horizontal="left" vertical="center"/>
      <protection hidden="1"/>
    </xf>
    <xf numFmtId="165" fontId="11" fillId="11" borderId="0" xfId="23" applyNumberFormat="1" applyFont="1" applyFill="1" applyBorder="1" applyAlignment="1" applyProtection="1">
      <alignment horizontal="center" vertical="center"/>
      <protection hidden="1"/>
    </xf>
    <xf numFmtId="0" fontId="11" fillId="11" borderId="0" xfId="0" applyFont="1" applyFill="1" applyAlignment="1" applyProtection="1">
      <alignment horizontal="left" vertical="center"/>
      <protection hidden="1"/>
    </xf>
    <xf numFmtId="164" fontId="11" fillId="0" borderId="22" xfId="0" applyNumberFormat="1" applyFont="1" applyBorder="1" applyAlignment="1" applyProtection="1">
      <alignment vertical="center"/>
      <protection hidden="1"/>
    </xf>
    <xf numFmtId="165" fontId="11" fillId="0" borderId="0" xfId="23" applyNumberFormat="1" applyFont="1" applyFill="1" applyBorder="1" applyAlignment="1" applyProtection="1">
      <alignment horizontal="center" vertical="center"/>
      <protection hidden="1"/>
    </xf>
    <xf numFmtId="164" fontId="11" fillId="11" borderId="0" xfId="0" applyNumberFormat="1" applyFont="1" applyFill="1" applyAlignment="1" applyProtection="1">
      <alignment vertical="center"/>
      <protection hidden="1"/>
    </xf>
    <xf numFmtId="164" fontId="11" fillId="11" borderId="0" xfId="18" applyNumberFormat="1" applyFont="1" applyFill="1" applyBorder="1" applyAlignment="1" applyProtection="1">
      <alignment horizontal="center" vertical="center"/>
      <protection hidden="1"/>
    </xf>
    <xf numFmtId="0" fontId="13" fillId="11" borderId="0" xfId="0" applyFont="1" applyFill="1" applyAlignment="1" applyProtection="1">
      <alignment horizontal="left" vertical="center"/>
      <protection hidden="1"/>
    </xf>
    <xf numFmtId="164" fontId="12" fillId="13" borderId="15" xfId="23" applyNumberFormat="1" applyFont="1" applyFill="1" applyBorder="1" applyAlignment="1" applyProtection="1">
      <alignment horizontal="center" vertical="center"/>
      <protection hidden="1"/>
    </xf>
    <xf numFmtId="164" fontId="12" fillId="13" borderId="17" xfId="23" applyNumberFormat="1" applyFont="1" applyFill="1" applyBorder="1" applyAlignment="1" applyProtection="1">
      <alignment horizontal="center" vertical="center"/>
      <protection hidden="1"/>
    </xf>
    <xf numFmtId="16" fontId="11" fillId="13" borderId="14" xfId="0" quotePrefix="1" applyNumberFormat="1" applyFont="1" applyFill="1" applyBorder="1" applyAlignment="1" applyProtection="1">
      <alignment horizontal="left" vertical="center"/>
      <protection hidden="1"/>
    </xf>
    <xf numFmtId="0" fontId="11" fillId="13" borderId="14" xfId="0" quotePrefix="1" applyFont="1" applyFill="1" applyBorder="1" applyAlignment="1" applyProtection="1">
      <alignment horizontal="left" vertical="center"/>
      <protection hidden="1"/>
    </xf>
    <xf numFmtId="0" fontId="11" fillId="13" borderId="24" xfId="0" applyFont="1" applyFill="1" applyBorder="1" applyAlignment="1" applyProtection="1">
      <alignment horizontal="left" vertical="center" indent="2"/>
      <protection hidden="1"/>
    </xf>
    <xf numFmtId="164" fontId="16" fillId="13" borderId="25" xfId="23" applyNumberFormat="1" applyFont="1" applyFill="1" applyBorder="1" applyAlignment="1" applyProtection="1">
      <alignment horizontal="center" vertical="center"/>
      <protection hidden="1"/>
    </xf>
    <xf numFmtId="0" fontId="4" fillId="0" borderId="13" xfId="0" applyFont="1" applyFill="1" applyBorder="1" applyProtection="1">
      <protection hidden="1"/>
    </xf>
    <xf numFmtId="0" fontId="11" fillId="13" borderId="26" xfId="0" applyFont="1" applyFill="1" applyBorder="1" applyAlignment="1" applyProtection="1">
      <alignment horizontal="center" vertical="center"/>
      <protection hidden="1"/>
    </xf>
    <xf numFmtId="164" fontId="12" fillId="13" borderId="18" xfId="23" applyNumberFormat="1" applyFont="1" applyFill="1" applyBorder="1" applyAlignment="1" applyProtection="1">
      <alignment horizontal="center" vertical="center"/>
      <protection hidden="1"/>
    </xf>
    <xf numFmtId="164" fontId="15" fillId="13" borderId="15" xfId="23" applyNumberFormat="1" applyFont="1" applyFill="1" applyBorder="1" applyAlignment="1" applyProtection="1">
      <alignment horizontal="center" vertical="center"/>
      <protection hidden="1"/>
    </xf>
    <xf numFmtId="164" fontId="11" fillId="0" borderId="27" xfId="0" applyNumberFormat="1" applyFont="1" applyBorder="1" applyAlignment="1" applyProtection="1">
      <alignment vertical="center"/>
      <protection hidden="1"/>
    </xf>
    <xf numFmtId="0" fontId="4" fillId="0" borderId="28" xfId="0" applyFont="1" applyBorder="1" applyProtection="1">
      <protection hidden="1"/>
    </xf>
    <xf numFmtId="164" fontId="11" fillId="0" borderId="29" xfId="23" applyNumberFormat="1" applyFont="1" applyFill="1" applyBorder="1" applyAlignment="1" applyProtection="1">
      <alignment horizontal="center" vertical="center"/>
      <protection hidden="1"/>
    </xf>
    <xf numFmtId="0" fontId="11" fillId="14" borderId="30" xfId="0" applyFont="1" applyFill="1" applyBorder="1" applyAlignment="1" applyProtection="1">
      <alignment horizontal="left" vertical="center"/>
      <protection hidden="1"/>
    </xf>
    <xf numFmtId="0" fontId="12" fillId="6" borderId="12" xfId="0" applyFont="1" applyFill="1" applyBorder="1" applyAlignment="1" applyProtection="1">
      <alignment horizontal="center" vertical="center"/>
      <protection hidden="1"/>
    </xf>
    <xf numFmtId="0" fontId="12" fillId="6" borderId="13" xfId="0" applyFont="1" applyFill="1" applyBorder="1" applyAlignment="1" applyProtection="1">
      <alignment horizontal="center" vertical="center"/>
      <protection hidden="1"/>
    </xf>
    <xf numFmtId="0" fontId="12" fillId="6" borderId="23" xfId="0"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7" xfId="0" applyFont="1" applyFill="1" applyBorder="1" applyAlignment="1" applyProtection="1">
      <alignment horizontal="center" vertical="center"/>
      <protection hidden="1"/>
    </xf>
    <xf numFmtId="0" fontId="12" fillId="6" borderId="18" xfId="0" applyFont="1" applyFill="1" applyBorder="1" applyAlignment="1" applyProtection="1">
      <alignment horizontal="center" vertical="center"/>
      <protection hidden="1"/>
    </xf>
    <xf numFmtId="0" fontId="12" fillId="15" borderId="0" xfId="18" applyFont="1" applyFill="1" applyAlignment="1" applyProtection="1">
      <alignment horizontal="center" vertical="center" wrapText="1"/>
      <protection hidden="1"/>
    </xf>
    <xf numFmtId="0" fontId="12" fillId="15" borderId="9" xfId="0" applyFont="1" applyFill="1" applyBorder="1" applyAlignment="1" applyProtection="1">
      <alignment horizontal="left" vertical="center" wrapText="1"/>
      <protection hidden="1"/>
    </xf>
    <xf numFmtId="0" fontId="11" fillId="14" borderId="19" xfId="18" applyNumberFormat="1" applyFont="1" applyFill="1" applyBorder="1" applyAlignment="1" applyProtection="1">
      <alignment horizontal="center" vertical="center"/>
      <protection locked="0" hidden="1"/>
    </xf>
    <xf numFmtId="0" fontId="11" fillId="14" borderId="20" xfId="18" applyNumberFormat="1" applyFont="1" applyFill="1" applyBorder="1" applyAlignment="1" applyProtection="1">
      <alignment horizontal="center" vertical="center"/>
      <protection locked="0" hidden="1"/>
    </xf>
    <xf numFmtId="167" fontId="11" fillId="0" borderId="21" xfId="18" applyNumberFormat="1" applyFont="1" applyFill="1" applyBorder="1" applyAlignment="1" applyProtection="1">
      <alignment horizontal="center" vertical="center"/>
      <protection locked="0" hidden="1"/>
    </xf>
    <xf numFmtId="10" fontId="11" fillId="14" borderId="10" xfId="24" applyNumberFormat="1" applyFont="1" applyFill="1" applyBorder="1" applyAlignment="1" applyProtection="1">
      <alignment horizontal="center" vertical="center"/>
      <protection locked="0" hidden="1"/>
    </xf>
    <xf numFmtId="0" fontId="11" fillId="0" borderId="10" xfId="18" applyNumberFormat="1" applyFont="1" applyFill="1" applyBorder="1" applyAlignment="1" applyProtection="1">
      <alignment horizontal="center" vertical="center"/>
      <protection locked="0" hidden="1"/>
    </xf>
  </cellXfs>
  <cellStyles count="25">
    <cellStyle name="bsbody" xfId="1"/>
    <cellStyle name="bsfoot" xfId="2"/>
    <cellStyle name="bshead" xfId="3"/>
    <cellStyle name="Comma" xfId="23" builtin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4" builtinId="5"/>
    <cellStyle name="POA" xfId="18"/>
    <cellStyle name="POAanswer" xfId="19"/>
    <cellStyle name="POAhead" xfId="20"/>
    <cellStyle name="trialbody" xfId="21"/>
    <cellStyle name="trialhead" xfId="22"/>
  </cellStyles>
  <dxfs count="2">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EF280"/>
      <color rgb="FF00FF00"/>
      <color rgb="FFDCE6F1"/>
      <color rgb="FFFAA892"/>
      <color rgb="FFFF6969"/>
      <color rgb="FF00FF64"/>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O73"/>
  <sheetViews>
    <sheetView tabSelected="1" workbookViewId="0">
      <selection activeCell="C3" sqref="C3:D3"/>
    </sheetView>
  </sheetViews>
  <sheetFormatPr baseColWidth="10" defaultColWidth="0" defaultRowHeight="409.6" zeroHeight="1"/>
  <cols>
    <col min="1" max="1" width="9.5" style="1" customWidth="1"/>
    <col min="2" max="2" width="44" style="1" customWidth="1"/>
    <col min="3" max="3" width="11.6640625" style="1" customWidth="1"/>
    <col min="4" max="4" width="3.1640625" style="1" customWidth="1"/>
    <col min="5" max="5" width="11.6640625" style="1" customWidth="1"/>
    <col min="6" max="6" width="3.6640625" style="1" customWidth="1"/>
    <col min="7" max="7" width="3.5" style="1" hidden="1" customWidth="1"/>
    <col min="8" max="8" width="5.1640625" style="1" hidden="1" customWidth="1"/>
    <col min="9" max="41" width="0" style="4" hidden="1" customWidth="1"/>
    <col min="42" max="16384" width="8.83203125" style="1" hidden="1"/>
  </cols>
  <sheetData>
    <row r="1" spans="1:41" s="2" customFormat="1" ht="264.75" customHeight="1">
      <c r="A1" s="67" t="s">
        <v>18</v>
      </c>
      <c r="B1" s="67"/>
      <c r="C1" s="67"/>
      <c r="D1" s="67"/>
      <c r="E1" s="67"/>
      <c r="F1" s="14"/>
      <c r="G1" s="6"/>
      <c r="H1" s="6"/>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row>
    <row r="2" spans="1:41" s="5" customFormat="1" ht="24" customHeight="1">
      <c r="A2" s="15"/>
      <c r="B2" s="15"/>
      <c r="C2" s="15"/>
      <c r="D2" s="15"/>
      <c r="E2" s="15"/>
      <c r="F2" s="6"/>
      <c r="G2" s="6"/>
      <c r="H2" s="6"/>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row>
    <row r="3" spans="1:41" s="3" customFormat="1" ht="24" customHeight="1">
      <c r="A3" s="4" t="s">
        <v>3</v>
      </c>
      <c r="B3" s="36" t="s">
        <v>7</v>
      </c>
      <c r="C3" s="69"/>
      <c r="D3" s="70"/>
      <c r="E3" s="37"/>
      <c r="F3" s="17"/>
      <c r="G3" s="16"/>
      <c r="H3" s="16"/>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row>
    <row r="4" spans="1:41" ht="24" customHeight="1">
      <c r="A4" s="4" t="s">
        <v>3</v>
      </c>
      <c r="B4" s="32" t="s">
        <v>8</v>
      </c>
      <c r="C4" s="71">
        <v>0</v>
      </c>
      <c r="D4" s="71"/>
      <c r="E4" s="7"/>
      <c r="F4" s="6"/>
      <c r="G4" s="6"/>
      <c r="H4" s="6"/>
    </row>
    <row r="5" spans="1:41" s="3" customFormat="1" ht="24" customHeight="1">
      <c r="A5" s="4" t="s">
        <v>3</v>
      </c>
      <c r="B5" s="60" t="s">
        <v>15</v>
      </c>
      <c r="C5" s="72">
        <v>0</v>
      </c>
      <c r="D5" s="72"/>
      <c r="E5" s="59"/>
      <c r="F5" s="17"/>
      <c r="G5" s="16"/>
      <c r="H5" s="16"/>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row>
    <row r="6" spans="1:41" ht="24" customHeight="1" thickBot="1">
      <c r="A6" s="4" t="s">
        <v>3</v>
      </c>
      <c r="B6" s="57" t="s">
        <v>9</v>
      </c>
      <c r="C6" s="73"/>
      <c r="D6" s="73"/>
      <c r="E6" s="7"/>
      <c r="F6" s="6"/>
      <c r="G6" s="6"/>
      <c r="H6" s="6"/>
      <c r="R6" s="58"/>
    </row>
    <row r="7" spans="1:41" ht="24" customHeight="1">
      <c r="A7" s="10" t="s">
        <v>3</v>
      </c>
      <c r="B7" s="42" t="s">
        <v>3</v>
      </c>
      <c r="C7" s="7"/>
      <c r="D7" s="7"/>
      <c r="E7" s="7"/>
      <c r="F7" s="6"/>
      <c r="G7" s="6"/>
      <c r="H7" s="6"/>
    </row>
    <row r="8" spans="1:41" s="3" customFormat="1" ht="24" customHeight="1">
      <c r="A8" s="68" t="s">
        <v>5</v>
      </c>
      <c r="B8" s="68"/>
      <c r="C8" s="68"/>
      <c r="D8" s="68"/>
      <c r="E8" s="68"/>
      <c r="F8" s="16"/>
      <c r="G8" s="16"/>
      <c r="H8" s="16"/>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row>
    <row r="9" spans="1:41" s="3" customFormat="1" ht="19.5" customHeight="1">
      <c r="A9" s="8" t="s">
        <v>0</v>
      </c>
      <c r="B9" s="8" t="s">
        <v>1</v>
      </c>
      <c r="C9" s="8" t="s">
        <v>2</v>
      </c>
      <c r="D9" s="8" t="s">
        <v>3</v>
      </c>
      <c r="E9" s="8" t="s">
        <v>4</v>
      </c>
      <c r="F9" s="16"/>
      <c r="G9" s="16"/>
      <c r="H9" s="16"/>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row>
    <row r="10" spans="1:41" ht="24" customHeight="1">
      <c r="A10" s="18" t="s">
        <v>3</v>
      </c>
      <c r="B10" s="32" t="str">
        <f>IF($C$3="net","Purchases",IF($C$3="gross","Purchases",""))</f>
        <v/>
      </c>
      <c r="C10" s="38" t="str">
        <f>IF($C$3="gross",C4,IF($C$3="net",C4*(1-C5),""))</f>
        <v/>
      </c>
      <c r="D10" s="20"/>
      <c r="E10" s="12" t="s">
        <v>3</v>
      </c>
      <c r="F10" s="6"/>
      <c r="G10" s="6"/>
      <c r="H10" s="6"/>
    </row>
    <row r="11" spans="1:41" s="3" customFormat="1" ht="24" customHeight="1">
      <c r="A11" s="9" t="s">
        <v>3</v>
      </c>
      <c r="B11" s="33" t="str">
        <f>IF($C$3="net","Accounts Payable",IF($C$3="gross","Accounts Payable",""))</f>
        <v/>
      </c>
      <c r="C11" s="13" t="s">
        <v>3</v>
      </c>
      <c r="D11" s="13"/>
      <c r="E11" s="40" t="str">
        <f>C10</f>
        <v/>
      </c>
      <c r="F11" s="17"/>
      <c r="G11" s="16"/>
      <c r="H11" s="16"/>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row>
    <row r="12" spans="1:41" ht="24" customHeight="1">
      <c r="A12" s="10" t="s">
        <v>3</v>
      </c>
      <c r="B12" s="39" t="str">
        <f>IF($C$3="net","To record net amount of purchase",IF($C$3="gross","To record gross amount of purchase",""))</f>
        <v/>
      </c>
      <c r="C12" s="7"/>
      <c r="D12" s="7"/>
      <c r="E12" s="7"/>
      <c r="F12" s="6"/>
      <c r="G12" s="6"/>
      <c r="H12" s="6"/>
    </row>
    <row r="13" spans="1:41" ht="40.5" customHeight="1">
      <c r="A13" s="10"/>
      <c r="B13" s="28"/>
      <c r="C13" s="7"/>
      <c r="D13" s="7"/>
      <c r="E13" s="7"/>
      <c r="F13" s="6"/>
      <c r="G13" s="6"/>
      <c r="H13" s="6"/>
    </row>
    <row r="14" spans="1:41" s="3" customFormat="1" ht="24" customHeight="1">
      <c r="A14" s="68" t="s">
        <v>6</v>
      </c>
      <c r="B14" s="68"/>
      <c r="C14" s="68"/>
      <c r="D14" s="68"/>
      <c r="E14" s="68"/>
      <c r="F14" s="16"/>
      <c r="G14" s="16"/>
      <c r="H14" s="16"/>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row>
    <row r="15" spans="1:41" s="3" customFormat="1" ht="19.5" customHeight="1">
      <c r="A15" s="8" t="s">
        <v>0</v>
      </c>
      <c r="B15" s="8" t="s">
        <v>1</v>
      </c>
      <c r="C15" s="8" t="s">
        <v>2</v>
      </c>
      <c r="D15" s="8" t="s">
        <v>3</v>
      </c>
      <c r="E15" s="8" t="s">
        <v>4</v>
      </c>
      <c r="F15" s="16"/>
      <c r="G15" s="16"/>
      <c r="H15" s="16"/>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row>
    <row r="16" spans="1:41" ht="24" customHeight="1">
      <c r="A16" s="29" t="str">
        <f>IF($B$12="1,000 miles have been driven on a leased a truck; rent will be calculated at $0.75 per mile","Jan. 2",IF($B$12="Employees earning $18 per hour have worked 100 hours since last paid","Jan. 6",IF($B$12="Borrowed $100,000 at 6% per annum on Dec. 1; the first interest payment is due Jan. 31","Jan. 31",IF($B$12="No payments have been received on a $30,000 consulting engagement that is 40% complete","Feb. 28",""))))</f>
        <v/>
      </c>
      <c r="B16" s="32" t="str">
        <f>IF($C$3="net","Accounts Payable",IF($C$3="gross","Accounts Payable",""))</f>
        <v/>
      </c>
      <c r="C16" s="38" t="str">
        <f>E11</f>
        <v/>
      </c>
      <c r="D16" s="11"/>
      <c r="E16" s="12" t="s">
        <v>3</v>
      </c>
      <c r="F16" s="6"/>
      <c r="G16" s="6"/>
      <c r="H16" s="6"/>
    </row>
    <row r="17" spans="1:41" s="3" customFormat="1" ht="24" customHeight="1">
      <c r="A17" s="9" t="s">
        <v>3</v>
      </c>
      <c r="B17" s="41" t="str">
        <f>IF($F$41=1,"           Purchase Discounts",IF($F$41=2,"           Cash",IF($F$41=3,"           Cash",IF($F$41=4,"Purchase Discounts Lost",""))))</f>
        <v/>
      </c>
      <c r="C17" s="40" t="str">
        <f>IF($F$41=4,$C$4*$C$5,"")</f>
        <v/>
      </c>
      <c r="D17" s="13"/>
      <c r="E17" s="40" t="str">
        <f>IF($F$41=1,$C$4*$C$5,IF($F$41=2,$C$16,IF($F$41=3,$C$16,IF($F$41=4,"",""))))</f>
        <v/>
      </c>
      <c r="F17" s="17"/>
      <c r="G17" s="16"/>
      <c r="H17" s="16"/>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1" ht="24" customHeight="1">
      <c r="A18" s="19" t="s">
        <v>3</v>
      </c>
      <c r="B18" s="32" t="str">
        <f>IF($F$41=1,"           Cash",IF($F$41=2,"",IF($F$41=3,"",IF($F$41=4,"           Cash",""))))</f>
        <v/>
      </c>
      <c r="C18" s="21"/>
      <c r="D18" s="20"/>
      <c r="E18" s="43" t="str">
        <f>IF($F$41=1,$C$4*(1-$C$5),IF($F$41=2,"",IF($F$41=3,"",IF($F$41=4,$C$4,""))))</f>
        <v/>
      </c>
      <c r="F18" s="6"/>
      <c r="G18" s="6"/>
      <c r="H18" s="6"/>
    </row>
    <row r="19" spans="1:41" ht="24" customHeight="1">
      <c r="A19" s="44" t="s">
        <v>3</v>
      </c>
      <c r="B19" s="46" t="str">
        <f>IF($F$41=1,"To record payment net of discount taken",IF($F$41=2,"To record payment of gross amount",IF($F$41=3,"To record payment of net amount",IF($F$41=4,"To record payment of gross amount",""))))</f>
        <v/>
      </c>
      <c r="C19" s="45"/>
      <c r="D19" s="45"/>
      <c r="E19" s="45"/>
      <c r="F19" s="6"/>
      <c r="G19" s="6"/>
      <c r="H19" s="6"/>
    </row>
    <row r="20" spans="1:41" ht="24" customHeight="1">
      <c r="A20" s="21"/>
      <c r="B20" s="21"/>
      <c r="C20" s="21"/>
      <c r="D20" s="21"/>
      <c r="E20" s="21"/>
      <c r="F20" s="6"/>
      <c r="G20" s="6"/>
      <c r="H20" s="6"/>
    </row>
    <row r="21" spans="1:41" ht="13">
      <c r="A21" s="23" t="s">
        <v>3</v>
      </c>
      <c r="B21" s="28" t="str">
        <f>IF($B$12="1,000 miles have been driven on a leased a truck; rent will be calculated at $0.75 per mile","Returned the truck, now having been driven 1,200 miles, and paid the full amount due",IF($B$12="Employees earning $18 per hour have worked 100 hours since last paid","Paid employess for 150 hours of labor, including accrual from end of prior year",IF($B$12="Borrowed $100,000 at 6% per annum on Dec. 1; the first interest payment is due Jan. 31","Paid the correct amount of interest due on the loan for the last two full months",IF($B$12="No payments have been received on a $30,000 consulting engagement that is 40% complete","Completed and collected the full amount due on the consulting agreement",""))))</f>
        <v/>
      </c>
      <c r="C21" s="7"/>
      <c r="D21" s="7"/>
      <c r="E21" s="7"/>
      <c r="F21" s="6"/>
      <c r="G21" s="6"/>
      <c r="H21" s="6"/>
    </row>
    <row r="22" spans="1:41" s="3" customFormat="1" ht="24" customHeight="1" thickBot="1">
      <c r="A22" s="22"/>
      <c r="B22" s="6"/>
      <c r="C22" s="30"/>
      <c r="D22" s="12"/>
      <c r="E22" s="4"/>
      <c r="F22" s="17"/>
      <c r="G22" s="16"/>
      <c r="H22" s="16"/>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1" ht="21" customHeight="1">
      <c r="A23" s="24"/>
      <c r="B23" s="61" t="s">
        <v>19</v>
      </c>
      <c r="C23" s="62"/>
      <c r="D23" s="63"/>
      <c r="E23" s="4"/>
      <c r="F23" s="6"/>
      <c r="G23" s="6"/>
      <c r="H23" s="6"/>
    </row>
    <row r="24" spans="1:41" ht="21" customHeight="1" thickBot="1">
      <c r="A24" s="24"/>
      <c r="B24" s="64" t="str">
        <f>IF($C$3="net","NET METHOD",IF($C$3="gross","GROSS METHOD",""))</f>
        <v/>
      </c>
      <c r="C24" s="65"/>
      <c r="D24" s="66"/>
      <c r="E24" s="4"/>
      <c r="F24" s="6"/>
      <c r="G24" s="6"/>
      <c r="H24" s="6"/>
    </row>
    <row r="25" spans="1:41" ht="21" customHeight="1">
      <c r="A25" s="26"/>
      <c r="B25" s="49" t="s">
        <v>20</v>
      </c>
      <c r="C25" s="34" t="str">
        <f>$C$10</f>
        <v/>
      </c>
      <c r="D25" s="47"/>
      <c r="E25" s="4"/>
      <c r="F25" s="6"/>
      <c r="G25" s="6"/>
      <c r="H25" s="6"/>
    </row>
    <row r="26" spans="1:41" ht="21" customHeight="1">
      <c r="A26" s="21"/>
      <c r="B26" s="50" t="str">
        <f>IF($B$17="           Purchase Discounts","Less: Purchase discounts","")</f>
        <v/>
      </c>
      <c r="C26" s="35">
        <f>IF($B$26="Less: Purchase Discounts",$E$17*-1,)</f>
        <v>0</v>
      </c>
      <c r="D26" s="56"/>
      <c r="E26" s="4"/>
      <c r="F26" s="6"/>
      <c r="G26" s="6"/>
      <c r="H26" s="6"/>
    </row>
    <row r="27" spans="1:41" ht="21" customHeight="1">
      <c r="A27" s="21"/>
      <c r="B27" s="49" t="s">
        <v>22</v>
      </c>
      <c r="C27" s="34">
        <f>SUM(C25:C26)</f>
        <v>0</v>
      </c>
      <c r="D27" s="56"/>
      <c r="E27" s="4"/>
      <c r="F27" s="6"/>
      <c r="G27" s="6"/>
      <c r="H27" s="6"/>
    </row>
    <row r="28" spans="1:41" ht="21" customHeight="1">
      <c r="A28" s="21"/>
      <c r="B28" s="49"/>
      <c r="C28" s="34"/>
      <c r="D28" s="56"/>
      <c r="E28" s="4"/>
      <c r="F28" s="6"/>
      <c r="G28" s="6"/>
      <c r="H28" s="6"/>
    </row>
    <row r="29" spans="1:41" ht="21" customHeight="1">
      <c r="A29" s="21"/>
      <c r="B29" s="50" t="s">
        <v>21</v>
      </c>
      <c r="C29" s="34"/>
      <c r="D29" s="56"/>
      <c r="E29" s="4"/>
      <c r="F29" s="6"/>
      <c r="G29" s="6"/>
      <c r="H29" s="6"/>
    </row>
    <row r="30" spans="1:41" ht="21" customHeight="1">
      <c r="A30" s="24"/>
      <c r="B30" s="51" t="str">
        <f>IF($B$17="Purchase Discounts Lost","Purchase discounts lost","")</f>
        <v/>
      </c>
      <c r="C30" s="52">
        <f>IF($B$30="Purchase discounts lost", $C$17,)</f>
        <v>0</v>
      </c>
      <c r="D30" s="47"/>
      <c r="E30" s="4"/>
      <c r="F30" s="6"/>
      <c r="G30" s="6"/>
      <c r="H30" s="6"/>
    </row>
    <row r="31" spans="1:41" s="3" customFormat="1" ht="21" customHeight="1" thickBot="1">
      <c r="A31" s="22"/>
      <c r="B31" s="54" t="s">
        <v>23</v>
      </c>
      <c r="C31" s="48">
        <f>C27+C30</f>
        <v>0</v>
      </c>
      <c r="D31" s="55"/>
      <c r="E31" s="4"/>
      <c r="F31" s="17"/>
      <c r="G31" s="16"/>
      <c r="H31" s="1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row>
    <row r="32" spans="1:41" s="3" customFormat="1" ht="24" customHeight="1">
      <c r="A32" s="22"/>
      <c r="B32" s="53"/>
      <c r="C32" s="12"/>
      <c r="D32" s="12"/>
      <c r="E32" s="16"/>
      <c r="F32" s="17"/>
      <c r="G32" s="16"/>
      <c r="H32" s="1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41" ht="102" customHeight="1">
      <c r="A33" s="26"/>
      <c r="B33" s="6"/>
      <c r="C33" s="7"/>
      <c r="D33" s="7"/>
      <c r="E33" s="7"/>
      <c r="F33" s="6"/>
      <c r="G33" s="6"/>
      <c r="H33" s="6"/>
    </row>
    <row r="34" spans="1:41" ht="24" hidden="1" customHeight="1">
      <c r="A34" s="21"/>
      <c r="B34" s="6"/>
      <c r="C34" s="21"/>
      <c r="D34" s="21"/>
      <c r="E34" s="21"/>
      <c r="F34" s="6"/>
      <c r="G34" s="6"/>
      <c r="H34" s="6"/>
    </row>
    <row r="35" spans="1:41" ht="24" hidden="1" customHeight="1">
      <c r="A35" s="24"/>
      <c r="B35" s="6"/>
      <c r="C35" s="7"/>
      <c r="D35" s="25"/>
      <c r="E35" s="12"/>
      <c r="F35" s="6"/>
      <c r="G35" s="6"/>
      <c r="H35" s="6"/>
    </row>
    <row r="36" spans="1:41" s="3" customFormat="1" ht="24" hidden="1" customHeight="1">
      <c r="A36" s="22"/>
      <c r="B36" s="6"/>
      <c r="C36" s="4" t="s">
        <v>16</v>
      </c>
      <c r="D36" s="4"/>
      <c r="E36" s="4" t="s">
        <v>17</v>
      </c>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row>
    <row r="37" spans="1:41" ht="24" hidden="1" customHeight="1">
      <c r="A37" s="24"/>
      <c r="B37" s="6"/>
      <c r="C37" s="31">
        <f>IF($C$3="gross", 1,)</f>
        <v>0</v>
      </c>
      <c r="D37" s="31"/>
      <c r="E37" s="31">
        <f>IF($C$6="yes", 1,)</f>
        <v>0</v>
      </c>
      <c r="F37" s="31">
        <f>C37*E37</f>
        <v>0</v>
      </c>
      <c r="G37" s="4"/>
      <c r="H37" s="4"/>
    </row>
    <row r="38" spans="1:41" ht="40.5" hidden="1" customHeight="1">
      <c r="A38" s="23"/>
      <c r="B38" s="28"/>
      <c r="C38" s="31">
        <f>IF($C$3="gross", 2,)</f>
        <v>0</v>
      </c>
      <c r="D38" s="31"/>
      <c r="E38" s="31">
        <f>IF($C$6="no", 1,)</f>
        <v>0</v>
      </c>
      <c r="F38" s="31">
        <f t="shared" ref="F38:F40" si="0">C38*E38</f>
        <v>0</v>
      </c>
      <c r="G38" s="4"/>
      <c r="H38" s="4"/>
    </row>
    <row r="39" spans="1:41" ht="40.5" hidden="1" customHeight="1">
      <c r="A39" s="10"/>
      <c r="B39" s="28"/>
      <c r="C39" s="31">
        <f>IF($C$3="net",3,)</f>
        <v>0</v>
      </c>
      <c r="D39" s="31"/>
      <c r="E39" s="31">
        <f>IF($C$6="yes", 1,)</f>
        <v>0</v>
      </c>
      <c r="F39" s="31">
        <f t="shared" si="0"/>
        <v>0</v>
      </c>
      <c r="G39" s="4"/>
      <c r="H39" s="4"/>
    </row>
    <row r="40" spans="1:41" ht="21.75" hidden="1" customHeight="1">
      <c r="A40" s="4"/>
      <c r="B40" s="28"/>
      <c r="C40" s="31">
        <f>IF($C$3="net",4,)</f>
        <v>0</v>
      </c>
      <c r="D40" s="31"/>
      <c r="E40" s="31">
        <f>IF($C$6="no", 1,)</f>
        <v>0</v>
      </c>
      <c r="F40" s="31">
        <f t="shared" si="0"/>
        <v>0</v>
      </c>
      <c r="G40" s="4"/>
      <c r="H40" s="4"/>
    </row>
    <row r="41" spans="1:41" ht="18.75" hidden="1" customHeight="1">
      <c r="A41" s="4"/>
      <c r="B41" s="4" t="s">
        <v>3</v>
      </c>
      <c r="C41" s="4"/>
      <c r="D41" s="4"/>
      <c r="E41" s="4"/>
      <c r="F41" s="27">
        <f>SUM(F37:F40)</f>
        <v>0</v>
      </c>
      <c r="G41" s="4"/>
      <c r="H41" s="4" t="s">
        <v>3</v>
      </c>
    </row>
    <row r="42" spans="1:41" ht="40.5" hidden="1" customHeight="1">
      <c r="A42" s="4"/>
      <c r="B42" s="4"/>
      <c r="C42" s="4"/>
      <c r="D42" s="4"/>
      <c r="E42" s="4"/>
      <c r="F42" s="4"/>
      <c r="G42" s="4"/>
      <c r="H42" s="4"/>
    </row>
    <row r="43" spans="1:41" ht="13" hidden="1">
      <c r="A43" s="4"/>
      <c r="B43" s="4"/>
      <c r="C43" s="4"/>
      <c r="D43" s="4"/>
      <c r="E43" s="4"/>
      <c r="F43" s="4"/>
      <c r="G43" s="4"/>
      <c r="H43" s="4"/>
    </row>
    <row r="44" spans="1:41" ht="13" hidden="1">
      <c r="A44" s="4" t="s">
        <v>10</v>
      </c>
      <c r="B44" s="4"/>
      <c r="C44" s="4"/>
      <c r="D44" s="4"/>
      <c r="E44" s="4"/>
      <c r="F44" s="4"/>
      <c r="G44" s="4"/>
      <c r="H44" s="4"/>
    </row>
    <row r="45" spans="1:41" ht="13" hidden="1">
      <c r="A45" s="4" t="s">
        <v>11</v>
      </c>
      <c r="B45" s="4"/>
      <c r="C45" s="4"/>
      <c r="D45" s="4"/>
      <c r="E45" s="4"/>
      <c r="F45" s="4"/>
      <c r="G45" s="4"/>
      <c r="H45" s="4"/>
    </row>
    <row r="46" spans="1:41" ht="13" hidden="1">
      <c r="A46" s="4"/>
      <c r="B46" s="4"/>
      <c r="C46" s="4"/>
      <c r="D46" s="4"/>
      <c r="E46" s="4"/>
      <c r="F46" s="4"/>
      <c r="G46" s="4"/>
      <c r="H46" s="4"/>
    </row>
    <row r="47" spans="1:41" ht="13" hidden="1">
      <c r="A47" s="4" t="s">
        <v>12</v>
      </c>
      <c r="B47" s="4"/>
      <c r="C47" s="4"/>
      <c r="D47" s="4"/>
      <c r="E47" s="4"/>
      <c r="F47" s="4"/>
      <c r="G47" s="4"/>
      <c r="H47" s="4"/>
    </row>
    <row r="48" spans="1:41" ht="13" hidden="1">
      <c r="A48" s="4" t="s">
        <v>13</v>
      </c>
      <c r="B48" s="4"/>
      <c r="C48" s="4"/>
      <c r="D48" s="4"/>
      <c r="E48" s="4"/>
      <c r="F48" s="4"/>
      <c r="G48" s="4"/>
      <c r="H48" s="4"/>
    </row>
    <row r="49" spans="1:8" ht="13" hidden="1">
      <c r="A49" s="4"/>
      <c r="B49" s="4"/>
      <c r="C49" s="4"/>
      <c r="D49" s="4"/>
      <c r="E49" s="4"/>
      <c r="F49" s="4"/>
      <c r="G49" s="4"/>
      <c r="H49" s="4"/>
    </row>
    <row r="50" spans="1:8" ht="13" hidden="1">
      <c r="A50" s="4" t="s">
        <v>14</v>
      </c>
      <c r="B50" s="4"/>
      <c r="C50" s="4"/>
      <c r="D50" s="4"/>
      <c r="E50" s="4"/>
      <c r="F50" s="4"/>
      <c r="G50" s="4"/>
      <c r="H50" s="4"/>
    </row>
    <row r="51" spans="1:8" ht="13" hidden="1">
      <c r="A51" s="4" t="s">
        <v>3</v>
      </c>
      <c r="B51" s="4"/>
      <c r="C51" s="4"/>
      <c r="D51" s="4"/>
      <c r="E51" s="4"/>
      <c r="F51" s="4"/>
      <c r="G51" s="4"/>
      <c r="H51" s="4"/>
    </row>
    <row r="52" spans="1:8" ht="13" hidden="1">
      <c r="A52" s="4"/>
      <c r="B52" s="4"/>
      <c r="C52" s="4"/>
      <c r="D52" s="4"/>
      <c r="E52" s="4"/>
      <c r="F52" s="4"/>
      <c r="G52" s="4"/>
      <c r="H52" s="4"/>
    </row>
    <row r="53" spans="1:8" ht="13" hidden="1">
      <c r="A53" s="4"/>
      <c r="B53" s="4"/>
      <c r="C53" s="4"/>
      <c r="D53" s="4"/>
      <c r="E53" s="4"/>
      <c r="F53" s="4"/>
      <c r="G53" s="4"/>
      <c r="H53" s="4"/>
    </row>
    <row r="54" spans="1:8" ht="13" hidden="1">
      <c r="A54" s="4"/>
      <c r="B54" s="4"/>
      <c r="C54" s="4"/>
      <c r="D54" s="4"/>
      <c r="E54" s="4"/>
      <c r="F54" s="4"/>
      <c r="G54" s="4"/>
      <c r="H54" s="4"/>
    </row>
    <row r="55" spans="1:8" ht="13" hidden="1">
      <c r="A55" s="4"/>
      <c r="B55" s="4"/>
      <c r="C55" s="4"/>
      <c r="D55" s="4"/>
      <c r="E55" s="4"/>
      <c r="F55" s="4"/>
      <c r="G55" s="4"/>
      <c r="H55" s="4"/>
    </row>
    <row r="56" spans="1:8" ht="13" hidden="1">
      <c r="A56" s="4"/>
      <c r="B56" s="4"/>
      <c r="C56" s="4"/>
      <c r="D56" s="4"/>
      <c r="E56" s="4"/>
      <c r="F56" s="4"/>
      <c r="G56" s="4"/>
      <c r="H56" s="4"/>
    </row>
    <row r="57" spans="1:8" ht="13" hidden="1">
      <c r="A57" s="4"/>
      <c r="B57" s="4"/>
      <c r="C57" s="4"/>
      <c r="D57" s="4"/>
      <c r="E57" s="4"/>
      <c r="F57" s="4"/>
      <c r="G57" s="4"/>
      <c r="H57" s="4"/>
    </row>
    <row r="58" spans="1:8" ht="13" hidden="1">
      <c r="A58" s="4"/>
      <c r="B58" s="4"/>
      <c r="C58" s="4"/>
      <c r="D58" s="4"/>
      <c r="E58" s="4"/>
      <c r="F58" s="4"/>
      <c r="G58" s="4"/>
      <c r="H58" s="4"/>
    </row>
    <row r="59" spans="1:8" ht="13" hidden="1">
      <c r="A59" s="4"/>
      <c r="B59" s="4"/>
      <c r="C59" s="4"/>
      <c r="D59" s="4"/>
      <c r="E59" s="4"/>
      <c r="F59" s="4"/>
      <c r="G59" s="4"/>
      <c r="H59" s="4"/>
    </row>
    <row r="60" spans="1:8" ht="13" hidden="1">
      <c r="A60" s="4"/>
      <c r="B60" s="4"/>
      <c r="C60" s="4"/>
      <c r="D60" s="4"/>
      <c r="E60" s="4"/>
      <c r="F60" s="4"/>
      <c r="G60" s="4"/>
      <c r="H60" s="4"/>
    </row>
    <row r="61" spans="1:8" ht="13" hidden="1">
      <c r="A61" s="4"/>
      <c r="B61" s="4"/>
      <c r="C61" s="4"/>
      <c r="D61" s="4"/>
      <c r="E61" s="4"/>
      <c r="F61" s="4"/>
      <c r="G61" s="4"/>
      <c r="H61" s="4"/>
    </row>
    <row r="62" spans="1:8" ht="13" hidden="1">
      <c r="A62" s="4"/>
      <c r="B62" s="4"/>
      <c r="C62" s="4"/>
      <c r="D62" s="4"/>
      <c r="E62" s="4"/>
      <c r="F62" s="4"/>
      <c r="G62" s="4"/>
      <c r="H62" s="4"/>
    </row>
    <row r="63" spans="1:8" ht="13" hidden="1">
      <c r="A63" s="4"/>
      <c r="B63" s="4"/>
      <c r="C63" s="4"/>
      <c r="D63" s="4"/>
      <c r="E63" s="4"/>
      <c r="F63" s="4"/>
      <c r="G63" s="4"/>
      <c r="H63" s="4"/>
    </row>
    <row r="64" spans="1:8" ht="13" hidden="1">
      <c r="A64" s="4"/>
      <c r="B64" s="4"/>
      <c r="C64" s="4"/>
      <c r="D64" s="4"/>
      <c r="E64" s="4"/>
      <c r="F64" s="4"/>
      <c r="G64" s="4"/>
      <c r="H64" s="4"/>
    </row>
    <row r="65" spans="1:8" ht="13" hidden="1">
      <c r="A65" s="4"/>
      <c r="B65" s="4"/>
      <c r="C65" s="4"/>
      <c r="D65" s="4"/>
      <c r="E65" s="4"/>
      <c r="F65" s="4"/>
      <c r="G65" s="4"/>
      <c r="H65" s="4"/>
    </row>
    <row r="66" spans="1:8" ht="13" hidden="1">
      <c r="A66" s="4"/>
      <c r="B66" s="4"/>
      <c r="C66" s="4"/>
      <c r="D66" s="4"/>
      <c r="E66" s="4"/>
      <c r="F66" s="4"/>
      <c r="G66" s="4"/>
      <c r="H66" s="4"/>
    </row>
    <row r="67" spans="1:8" ht="13" hidden="1">
      <c r="A67" s="4"/>
      <c r="B67" s="4"/>
      <c r="C67" s="4"/>
      <c r="D67" s="4"/>
      <c r="E67" s="4"/>
      <c r="F67" s="4"/>
      <c r="G67" s="4"/>
      <c r="H67" s="4"/>
    </row>
    <row r="68" spans="1:8" ht="13" hidden="1">
      <c r="A68" s="4"/>
      <c r="B68" s="4"/>
      <c r="C68" s="4"/>
      <c r="D68" s="4"/>
      <c r="E68" s="4"/>
      <c r="F68" s="4"/>
      <c r="G68" s="4"/>
      <c r="H68" s="4"/>
    </row>
    <row r="69" spans="1:8" ht="13" hidden="1">
      <c r="A69" s="4"/>
      <c r="B69" s="4"/>
      <c r="C69" s="4"/>
      <c r="D69" s="4"/>
      <c r="E69" s="4"/>
      <c r="F69" s="4"/>
      <c r="G69" s="4"/>
      <c r="H69" s="4"/>
    </row>
    <row r="70" spans="1:8" ht="13" hidden="1">
      <c r="A70" s="4"/>
      <c r="B70" s="4"/>
      <c r="C70" s="4"/>
      <c r="D70" s="4"/>
      <c r="E70" s="4"/>
      <c r="F70" s="4"/>
      <c r="G70" s="4"/>
      <c r="H70" s="4"/>
    </row>
    <row r="71" spans="1:8" ht="13" hidden="1">
      <c r="A71" s="4"/>
      <c r="B71" s="4"/>
      <c r="C71" s="4"/>
      <c r="D71" s="4"/>
      <c r="E71" s="4"/>
      <c r="F71" s="4"/>
      <c r="G71" s="4"/>
      <c r="H71" s="4"/>
    </row>
    <row r="72" spans="1:8" ht="13" hidden="1">
      <c r="A72" s="4"/>
      <c r="B72" s="4"/>
      <c r="C72" s="4"/>
      <c r="D72" s="4"/>
      <c r="E72" s="4"/>
      <c r="F72" s="4"/>
      <c r="G72" s="4"/>
      <c r="H72" s="4"/>
    </row>
    <row r="73" spans="1:8" ht="13" hidden="1">
      <c r="A73" s="4"/>
      <c r="B73" s="4"/>
      <c r="C73" s="4"/>
      <c r="D73" s="4"/>
      <c r="E73" s="4"/>
      <c r="F73" s="4"/>
      <c r="G73" s="4"/>
      <c r="H73" s="4"/>
    </row>
  </sheetData>
  <sheetCalcPr fullCalcOnLoad="1"/>
  <sheetProtection algorithmName="SHA-512" hashValue="Orw44WN2og92xVxwmGKcsjexocFbLVx48cexarbMVC3vvGUeTUV/BdASNLeMDxTOimghCyNz0BzGnqTSn4Lr/o==" saltValue="/PKoi1gpA2EdJjaiJBAOYx==" spinCount="100000" sheet="1" objects="1" scenarios="1"/>
  <mergeCells count="9">
    <mergeCell ref="B23:D23"/>
    <mergeCell ref="B24:D24"/>
    <mergeCell ref="A1:E1"/>
    <mergeCell ref="A14:E14"/>
    <mergeCell ref="A8:E8"/>
    <mergeCell ref="C3:D3"/>
    <mergeCell ref="C4:D4"/>
    <mergeCell ref="C5:D5"/>
    <mergeCell ref="C6:D6"/>
  </mergeCells>
  <phoneticPr fontId="2" type="noConversion"/>
  <conditionalFormatting sqref="F41">
    <cfRule type="cellIs" dxfId="0" priority="30" operator="equal">
      <formula>2</formula>
    </cfRule>
  </conditionalFormatting>
  <dataValidations count="4">
    <dataValidation type="list" allowBlank="1" showInputMessage="1" showErrorMessage="1" sqref="G11 G31:G32 G17 G22 G3 G5">
      <formula1>"sample"</formula1>
    </dataValidation>
    <dataValidation type="list" allowBlank="1" showInputMessage="1" showErrorMessage="1" sqref="B39:B40 B13">
      <formula1>transactions</formula1>
    </dataValidation>
    <dataValidation type="list" allowBlank="1" showInputMessage="1" showErrorMessage="1" sqref="C3:D3">
      <formula1>$A$44:$A$46</formula1>
    </dataValidation>
    <dataValidation type="list" allowBlank="1" showInputMessage="1" showErrorMessage="1" sqref="C6">
      <formula1>$A$47:$A$49</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2015-01-22T19:26:00Z</dcterms:modified>
</cp:coreProperties>
</file>